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2035" windowHeight="8505"/>
  </bookViews>
  <sheets>
    <sheet name="ANEXA 1" sheetId="26" r:id="rId1"/>
  </sheets>
  <definedNames>
    <definedName name="_xlnm.Print_Titles" localSheetId="0">'ANEXA 1'!$8:$10</definedName>
  </definedNames>
  <calcPr calcId="125725"/>
</workbook>
</file>

<file path=xl/calcChain.xml><?xml version="1.0" encoding="utf-8"?>
<calcChain xmlns="http://schemas.openxmlformats.org/spreadsheetml/2006/main">
  <c r="E110" i="26"/>
  <c r="E109" s="1"/>
  <c r="F110"/>
  <c r="G110"/>
  <c r="D110"/>
  <c r="E18"/>
  <c r="F18"/>
  <c r="E119"/>
  <c r="F119"/>
  <c r="F109" s="1"/>
  <c r="G119"/>
  <c r="G109" s="1"/>
  <c r="D119"/>
  <c r="E27"/>
  <c r="F27"/>
  <c r="G27"/>
  <c r="G18" s="1"/>
  <c r="D27"/>
  <c r="D18" s="1"/>
  <c r="G931"/>
  <c r="G924" s="1"/>
  <c r="F931"/>
  <c r="F924" s="1"/>
  <c r="E931"/>
  <c r="E924" s="1"/>
  <c r="D931"/>
  <c r="D930" s="1"/>
  <c r="D929" s="1"/>
  <c r="G930"/>
  <c r="G929" s="1"/>
  <c r="F930"/>
  <c r="F929" s="1"/>
  <c r="G927"/>
  <c r="G923" s="1"/>
  <c r="F927"/>
  <c r="F926" s="1"/>
  <c r="E927"/>
  <c r="E923" s="1"/>
  <c r="D927"/>
  <c r="D926" s="1"/>
  <c r="D925" s="1"/>
  <c r="G926"/>
  <c r="G925" s="1"/>
  <c r="G917"/>
  <c r="F917"/>
  <c r="F916" s="1"/>
  <c r="E917"/>
  <c r="E916" s="1"/>
  <c r="D917"/>
  <c r="D916" s="1"/>
  <c r="G916"/>
  <c r="G914"/>
  <c r="F914"/>
  <c r="F913" s="1"/>
  <c r="E914"/>
  <c r="E913" s="1"/>
  <c r="D914"/>
  <c r="D913" s="1"/>
  <c r="G908"/>
  <c r="G907" s="1"/>
  <c r="F908"/>
  <c r="F907" s="1"/>
  <c r="E908"/>
  <c r="E907" s="1"/>
  <c r="D908"/>
  <c r="D907" s="1"/>
  <c r="G905"/>
  <c r="F905"/>
  <c r="F904" s="1"/>
  <c r="E905"/>
  <c r="E904" s="1"/>
  <c r="D905"/>
  <c r="D904" s="1"/>
  <c r="G904"/>
  <c r="G898"/>
  <c r="F898"/>
  <c r="F897" s="1"/>
  <c r="E898"/>
  <c r="E897" s="1"/>
  <c r="D898"/>
  <c r="D897" s="1"/>
  <c r="G897"/>
  <c r="G895"/>
  <c r="F895"/>
  <c r="E895"/>
  <c r="E894" s="1"/>
  <c r="D895"/>
  <c r="G894"/>
  <c r="F894"/>
  <c r="D894"/>
  <c r="D893" s="1"/>
  <c r="G892"/>
  <c r="F892"/>
  <c r="E892"/>
  <c r="D892"/>
  <c r="G889"/>
  <c r="G871" s="1"/>
  <c r="F889"/>
  <c r="F871" s="1"/>
  <c r="E889"/>
  <c r="E871" s="1"/>
  <c r="D889"/>
  <c r="D884"/>
  <c r="D874" s="1"/>
  <c r="G883"/>
  <c r="F883"/>
  <c r="E883"/>
  <c r="D883"/>
  <c r="G878"/>
  <c r="G877" s="1"/>
  <c r="F878"/>
  <c r="F877" s="1"/>
  <c r="E878"/>
  <c r="E877" s="1"/>
  <c r="G875"/>
  <c r="F875"/>
  <c r="F832" s="1"/>
  <c r="F211" s="1"/>
  <c r="E875"/>
  <c r="E832" s="1"/>
  <c r="E211" s="1"/>
  <c r="D875"/>
  <c r="D832" s="1"/>
  <c r="D211" s="1"/>
  <c r="G874"/>
  <c r="F874"/>
  <c r="E874"/>
  <c r="G870"/>
  <c r="G824" s="1"/>
  <c r="F870"/>
  <c r="F824" s="1"/>
  <c r="E870"/>
  <c r="E824" s="1"/>
  <c r="D870"/>
  <c r="D824" s="1"/>
  <c r="G864"/>
  <c r="G826" s="1"/>
  <c r="F864"/>
  <c r="F826" s="1"/>
  <c r="E864"/>
  <c r="E863" s="1"/>
  <c r="E862" s="1"/>
  <c r="E861" s="1"/>
  <c r="E860" s="1"/>
  <c r="E859" s="1"/>
  <c r="D864"/>
  <c r="D826" s="1"/>
  <c r="G863"/>
  <c r="G862" s="1"/>
  <c r="G861" s="1"/>
  <c r="G860" s="1"/>
  <c r="G859" s="1"/>
  <c r="F863"/>
  <c r="F862" s="1"/>
  <c r="F861" s="1"/>
  <c r="F860" s="1"/>
  <c r="F859" s="1"/>
  <c r="D863"/>
  <c r="D862" s="1"/>
  <c r="D861" s="1"/>
  <c r="D860" s="1"/>
  <c r="D859" s="1"/>
  <c r="G857"/>
  <c r="F857"/>
  <c r="E857"/>
  <c r="D857"/>
  <c r="G855"/>
  <c r="F855"/>
  <c r="E855"/>
  <c r="E854" s="1"/>
  <c r="E853" s="1"/>
  <c r="E852" s="1"/>
  <c r="D855"/>
  <c r="D854" s="1"/>
  <c r="D853" s="1"/>
  <c r="D852" s="1"/>
  <c r="G854"/>
  <c r="G853" s="1"/>
  <c r="G852" s="1"/>
  <c r="F854"/>
  <c r="F853" s="1"/>
  <c r="F852" s="1"/>
  <c r="G850"/>
  <c r="F850"/>
  <c r="E850"/>
  <c r="D850"/>
  <c r="G849"/>
  <c r="F849"/>
  <c r="F848" s="1"/>
  <c r="E849"/>
  <c r="E848" s="1"/>
  <c r="D849"/>
  <c r="D848" s="1"/>
  <c r="G848"/>
  <c r="G846"/>
  <c r="F846"/>
  <c r="F845" s="1"/>
  <c r="E846"/>
  <c r="E845" s="1"/>
  <c r="D846"/>
  <c r="G845"/>
  <c r="G842"/>
  <c r="F842"/>
  <c r="F841" s="1"/>
  <c r="E842"/>
  <c r="E841" s="1"/>
  <c r="D842"/>
  <c r="D841" s="1"/>
  <c r="G841"/>
  <c r="G840"/>
  <c r="G831" s="1"/>
  <c r="F840"/>
  <c r="E840"/>
  <c r="D840"/>
  <c r="G839"/>
  <c r="F839"/>
  <c r="E839"/>
  <c r="D839"/>
  <c r="G837"/>
  <c r="G827" s="1"/>
  <c r="F837"/>
  <c r="F827" s="1"/>
  <c r="E837"/>
  <c r="E827" s="1"/>
  <c r="D837"/>
  <c r="D827" s="1"/>
  <c r="G836"/>
  <c r="F836"/>
  <c r="E836"/>
  <c r="D836"/>
  <c r="G832"/>
  <c r="G211" s="1"/>
  <c r="G819"/>
  <c r="G799" s="1"/>
  <c r="F819"/>
  <c r="F799" s="1"/>
  <c r="E819"/>
  <c r="E818" s="1"/>
  <c r="D819"/>
  <c r="D799" s="1"/>
  <c r="G818"/>
  <c r="G798" s="1"/>
  <c r="F818"/>
  <c r="F798" s="1"/>
  <c r="D816"/>
  <c r="G813"/>
  <c r="G812" s="1"/>
  <c r="G811" s="1"/>
  <c r="F813"/>
  <c r="F812" s="1"/>
  <c r="F811" s="1"/>
  <c r="E813"/>
  <c r="E812" s="1"/>
  <c r="E811" s="1"/>
  <c r="D813"/>
  <c r="D812" s="1"/>
  <c r="G809"/>
  <c r="F809"/>
  <c r="F808" s="1"/>
  <c r="F807" s="1"/>
  <c r="E809"/>
  <c r="D809"/>
  <c r="G808"/>
  <c r="G807" s="1"/>
  <c r="E808"/>
  <c r="D808"/>
  <c r="E807"/>
  <c r="D807"/>
  <c r="G805"/>
  <c r="G804" s="1"/>
  <c r="F805"/>
  <c r="F804" s="1"/>
  <c r="E805"/>
  <c r="E804" s="1"/>
  <c r="D805"/>
  <c r="D802" s="1"/>
  <c r="G800"/>
  <c r="F800"/>
  <c r="E800"/>
  <c r="D800"/>
  <c r="G795"/>
  <c r="G794" s="1"/>
  <c r="G793" s="1"/>
  <c r="F795"/>
  <c r="F794" s="1"/>
  <c r="F793" s="1"/>
  <c r="E795"/>
  <c r="E794" s="1"/>
  <c r="E793" s="1"/>
  <c r="D795"/>
  <c r="D794" s="1"/>
  <c r="D793" s="1"/>
  <c r="G790"/>
  <c r="F790"/>
  <c r="E790"/>
  <c r="D790"/>
  <c r="G788"/>
  <c r="F788"/>
  <c r="E788"/>
  <c r="E761" s="1"/>
  <c r="D788"/>
  <c r="G787"/>
  <c r="G786" s="1"/>
  <c r="F787"/>
  <c r="F786" s="1"/>
  <c r="E787"/>
  <c r="E786" s="1"/>
  <c r="D787"/>
  <c r="D786" s="1"/>
  <c r="G784"/>
  <c r="G783" s="1"/>
  <c r="F784"/>
  <c r="F783" s="1"/>
  <c r="E784"/>
  <c r="E783" s="1"/>
  <c r="D784"/>
  <c r="D783" s="1"/>
  <c r="G782"/>
  <c r="G778"/>
  <c r="G777" s="1"/>
  <c r="F778"/>
  <c r="F777" s="1"/>
  <c r="F776" s="1"/>
  <c r="E778"/>
  <c r="E777" s="1"/>
  <c r="D778"/>
  <c r="D777" s="1"/>
  <c r="G774"/>
  <c r="F774"/>
  <c r="E774"/>
  <c r="D774"/>
  <c r="G769"/>
  <c r="G768" s="1"/>
  <c r="G767" s="1"/>
  <c r="F769"/>
  <c r="F768" s="1"/>
  <c r="F760" s="1"/>
  <c r="E769"/>
  <c r="D769"/>
  <c r="D768" s="1"/>
  <c r="E768"/>
  <c r="E767" s="1"/>
  <c r="G766"/>
  <c r="G758" s="1"/>
  <c r="F766"/>
  <c r="F758" s="1"/>
  <c r="E766"/>
  <c r="E758" s="1"/>
  <c r="D766"/>
  <c r="D758" s="1"/>
  <c r="G763"/>
  <c r="G755" s="1"/>
  <c r="F763"/>
  <c r="E763"/>
  <c r="D763"/>
  <c r="G762"/>
  <c r="G754" s="1"/>
  <c r="F762"/>
  <c r="F754" s="1"/>
  <c r="E762"/>
  <c r="E754" s="1"/>
  <c r="D762"/>
  <c r="D754" s="1"/>
  <c r="G749"/>
  <c r="G748" s="1"/>
  <c r="G747" s="1"/>
  <c r="F749"/>
  <c r="E749"/>
  <c r="E748" s="1"/>
  <c r="E747" s="1"/>
  <c r="D749"/>
  <c r="D748" s="1"/>
  <c r="D747" s="1"/>
  <c r="F748"/>
  <c r="F747" s="1"/>
  <c r="G744"/>
  <c r="G743" s="1"/>
  <c r="G742" s="1"/>
  <c r="F744"/>
  <c r="F743" s="1"/>
  <c r="F742" s="1"/>
  <c r="E744"/>
  <c r="E743" s="1"/>
  <c r="E742" s="1"/>
  <c r="D744"/>
  <c r="D743" s="1"/>
  <c r="D742" s="1"/>
  <c r="G740"/>
  <c r="F740"/>
  <c r="E740"/>
  <c r="D740"/>
  <c r="G736"/>
  <c r="G735" s="1"/>
  <c r="G734" s="1"/>
  <c r="G733" s="1"/>
  <c r="F736"/>
  <c r="F735" s="1"/>
  <c r="F734" s="1"/>
  <c r="F733" s="1"/>
  <c r="E736"/>
  <c r="E735" s="1"/>
  <c r="E734" s="1"/>
  <c r="E733" s="1"/>
  <c r="D736"/>
  <c r="D735" s="1"/>
  <c r="D734" s="1"/>
  <c r="D733" s="1"/>
  <c r="G731"/>
  <c r="F731"/>
  <c r="E731"/>
  <c r="D731"/>
  <c r="G726"/>
  <c r="F726"/>
  <c r="E726"/>
  <c r="E725" s="1"/>
  <c r="E724" s="1"/>
  <c r="E723" s="1"/>
  <c r="D726"/>
  <c r="D725" s="1"/>
  <c r="F725"/>
  <c r="F724" s="1"/>
  <c r="F723" s="1"/>
  <c r="G721"/>
  <c r="F721"/>
  <c r="E721"/>
  <c r="D721"/>
  <c r="G717"/>
  <c r="F717"/>
  <c r="F716" s="1"/>
  <c r="E717"/>
  <c r="E716" s="1"/>
  <c r="D717"/>
  <c r="D716" s="1"/>
  <c r="D715" s="1"/>
  <c r="D714" s="1"/>
  <c r="G716"/>
  <c r="G715" s="1"/>
  <c r="G714" s="1"/>
  <c r="G713"/>
  <c r="F713"/>
  <c r="E713"/>
  <c r="D713"/>
  <c r="G711"/>
  <c r="G591" s="1"/>
  <c r="F711"/>
  <c r="F591" s="1"/>
  <c r="E711"/>
  <c r="E591" s="1"/>
  <c r="D711"/>
  <c r="D591" s="1"/>
  <c r="G705"/>
  <c r="F705"/>
  <c r="E705"/>
  <c r="D705"/>
  <c r="G701"/>
  <c r="G700" s="1"/>
  <c r="G699" s="1"/>
  <c r="F701"/>
  <c r="F700" s="1"/>
  <c r="F699" s="1"/>
  <c r="E701"/>
  <c r="E700" s="1"/>
  <c r="E699" s="1"/>
  <c r="D701"/>
  <c r="D700" s="1"/>
  <c r="D699" s="1"/>
  <c r="G697"/>
  <c r="F697"/>
  <c r="E697"/>
  <c r="D697"/>
  <c r="G693"/>
  <c r="G692" s="1"/>
  <c r="G691" s="1"/>
  <c r="F693"/>
  <c r="F692" s="1"/>
  <c r="F691" s="1"/>
  <c r="E693"/>
  <c r="E692" s="1"/>
  <c r="E691" s="1"/>
  <c r="D693"/>
  <c r="D692" s="1"/>
  <c r="D691" s="1"/>
  <c r="G689"/>
  <c r="F689"/>
  <c r="E689"/>
  <c r="D689"/>
  <c r="G685"/>
  <c r="G684" s="1"/>
  <c r="G683" s="1"/>
  <c r="F685"/>
  <c r="F684" s="1"/>
  <c r="F683" s="1"/>
  <c r="E685"/>
  <c r="E684" s="1"/>
  <c r="E683" s="1"/>
  <c r="D685"/>
  <c r="D684" s="1"/>
  <c r="D683" s="1"/>
  <c r="G680"/>
  <c r="G679" s="1"/>
  <c r="G678" s="1"/>
  <c r="F680"/>
  <c r="F679" s="1"/>
  <c r="F678" s="1"/>
  <c r="E680"/>
  <c r="E679" s="1"/>
  <c r="E678" s="1"/>
  <c r="D680"/>
  <c r="D679" s="1"/>
  <c r="D678" s="1"/>
  <c r="G675"/>
  <c r="G674" s="1"/>
  <c r="G673" s="1"/>
  <c r="F675"/>
  <c r="F674" s="1"/>
  <c r="F673" s="1"/>
  <c r="E675"/>
  <c r="E674" s="1"/>
  <c r="E673" s="1"/>
  <c r="D675"/>
  <c r="D674" s="1"/>
  <c r="D673" s="1"/>
  <c r="G671"/>
  <c r="F671"/>
  <c r="E671"/>
  <c r="D671"/>
  <c r="G667"/>
  <c r="G666" s="1"/>
  <c r="F667"/>
  <c r="F666" s="1"/>
  <c r="F665" s="1"/>
  <c r="E667"/>
  <c r="E666" s="1"/>
  <c r="D667"/>
  <c r="D666" s="1"/>
  <c r="D665" s="1"/>
  <c r="G663"/>
  <c r="F663"/>
  <c r="E663"/>
  <c r="D663"/>
  <c r="G660"/>
  <c r="F660"/>
  <c r="E660"/>
  <c r="D660"/>
  <c r="D659" s="1"/>
  <c r="D658" s="1"/>
  <c r="G659"/>
  <c r="G658" s="1"/>
  <c r="F659"/>
  <c r="F658" s="1"/>
  <c r="E659"/>
  <c r="E658" s="1"/>
  <c r="G655"/>
  <c r="F655"/>
  <c r="E655"/>
  <c r="E654" s="1"/>
  <c r="E653" s="1"/>
  <c r="D655"/>
  <c r="D654" s="1"/>
  <c r="D653" s="1"/>
  <c r="G654"/>
  <c r="G653" s="1"/>
  <c r="F654"/>
  <c r="F653" s="1"/>
  <c r="G651"/>
  <c r="F651"/>
  <c r="E651"/>
  <c r="D651"/>
  <c r="G647"/>
  <c r="F647"/>
  <c r="F646" s="1"/>
  <c r="F645" s="1"/>
  <c r="E647"/>
  <c r="E646" s="1"/>
  <c r="E645" s="1"/>
  <c r="D647"/>
  <c r="D646" s="1"/>
  <c r="D645" s="1"/>
  <c r="G646"/>
  <c r="G645" s="1"/>
  <c r="G643"/>
  <c r="F643"/>
  <c r="E643"/>
  <c r="D643"/>
  <c r="G639"/>
  <c r="F639"/>
  <c r="E639"/>
  <c r="E638" s="1"/>
  <c r="E637" s="1"/>
  <c r="D639"/>
  <c r="D638" s="1"/>
  <c r="D637" s="1"/>
  <c r="G638"/>
  <c r="G637" s="1"/>
  <c r="G635"/>
  <c r="F635"/>
  <c r="E635"/>
  <c r="D635"/>
  <c r="G631"/>
  <c r="G630" s="1"/>
  <c r="F631"/>
  <c r="F630" s="1"/>
  <c r="E631"/>
  <c r="E630" s="1"/>
  <c r="E629" s="1"/>
  <c r="D631"/>
  <c r="D630" s="1"/>
  <c r="G628"/>
  <c r="F628"/>
  <c r="E628"/>
  <c r="D628"/>
  <c r="G626"/>
  <c r="F626"/>
  <c r="E626"/>
  <c r="D626"/>
  <c r="D589" s="1"/>
  <c r="G625"/>
  <c r="G587" s="1"/>
  <c r="F625"/>
  <c r="F587" s="1"/>
  <c r="E625"/>
  <c r="E587" s="1"/>
  <c r="D625"/>
  <c r="G624"/>
  <c r="G586" s="1"/>
  <c r="F624"/>
  <c r="F586" s="1"/>
  <c r="E624"/>
  <c r="E586" s="1"/>
  <c r="D624"/>
  <c r="G615"/>
  <c r="F615"/>
  <c r="E615"/>
  <c r="D615"/>
  <c r="D613"/>
  <c r="D612"/>
  <c r="G611"/>
  <c r="G593" s="1"/>
  <c r="F611"/>
  <c r="F593" s="1"/>
  <c r="E611"/>
  <c r="E593" s="1"/>
  <c r="G606"/>
  <c r="G604" s="1"/>
  <c r="F606"/>
  <c r="F604" s="1"/>
  <c r="E606"/>
  <c r="E604" s="1"/>
  <c r="D604"/>
  <c r="D599"/>
  <c r="G597"/>
  <c r="G596" s="1"/>
  <c r="F597"/>
  <c r="F596" s="1"/>
  <c r="E597"/>
  <c r="E596" s="1"/>
  <c r="D597"/>
  <c r="D596" s="1"/>
  <c r="G590"/>
  <c r="F590"/>
  <c r="E590"/>
  <c r="D590"/>
  <c r="D586"/>
  <c r="G580"/>
  <c r="F580"/>
  <c r="E580"/>
  <c r="D580"/>
  <c r="G579"/>
  <c r="F579"/>
  <c r="F578" s="1"/>
  <c r="E579"/>
  <c r="E578" s="1"/>
  <c r="D579"/>
  <c r="D578" s="1"/>
  <c r="G578"/>
  <c r="G575"/>
  <c r="F575"/>
  <c r="E575"/>
  <c r="D575"/>
  <c r="G571"/>
  <c r="G570" s="1"/>
  <c r="G569" s="1"/>
  <c r="G568" s="1"/>
  <c r="F571"/>
  <c r="F570" s="1"/>
  <c r="F569" s="1"/>
  <c r="F568" s="1"/>
  <c r="E571"/>
  <c r="E570" s="1"/>
  <c r="E569" s="1"/>
  <c r="E568" s="1"/>
  <c r="D571"/>
  <c r="D570" s="1"/>
  <c r="D569" s="1"/>
  <c r="D568" s="1"/>
  <c r="G565"/>
  <c r="G564" s="1"/>
  <c r="G563" s="1"/>
  <c r="F565"/>
  <c r="F564" s="1"/>
  <c r="F563" s="1"/>
  <c r="E565"/>
  <c r="E564" s="1"/>
  <c r="E563" s="1"/>
  <c r="D565"/>
  <c r="D564" s="1"/>
  <c r="D563" s="1"/>
  <c r="G561"/>
  <c r="G560" s="1"/>
  <c r="G559" s="1"/>
  <c r="F561"/>
  <c r="E561"/>
  <c r="D561"/>
  <c r="F560"/>
  <c r="F559" s="1"/>
  <c r="E560"/>
  <c r="D560"/>
  <c r="D559" s="1"/>
  <c r="E559"/>
  <c r="G557"/>
  <c r="F557"/>
  <c r="E557"/>
  <c r="D557"/>
  <c r="G553"/>
  <c r="G552" s="1"/>
  <c r="G551" s="1"/>
  <c r="F553"/>
  <c r="F552" s="1"/>
  <c r="F551" s="1"/>
  <c r="E553"/>
  <c r="E552" s="1"/>
  <c r="E551" s="1"/>
  <c r="E550" s="1"/>
  <c r="D553"/>
  <c r="D552" s="1"/>
  <c r="D551" s="1"/>
  <c r="D550" s="1"/>
  <c r="G546"/>
  <c r="F546"/>
  <c r="E546"/>
  <c r="D546"/>
  <c r="G542"/>
  <c r="F542"/>
  <c r="F541" s="1"/>
  <c r="F540" s="1"/>
  <c r="F539" s="1"/>
  <c r="E542"/>
  <c r="E541" s="1"/>
  <c r="E540" s="1"/>
  <c r="E539" s="1"/>
  <c r="D542"/>
  <c r="D541" s="1"/>
  <c r="D540" s="1"/>
  <c r="D539" s="1"/>
  <c r="G541"/>
  <c r="G540" s="1"/>
  <c r="G539" s="1"/>
  <c r="G537"/>
  <c r="F537"/>
  <c r="E537"/>
  <c r="D537"/>
  <c r="G533"/>
  <c r="G532" s="1"/>
  <c r="G531" s="1"/>
  <c r="G530" s="1"/>
  <c r="F533"/>
  <c r="F532" s="1"/>
  <c r="F531" s="1"/>
  <c r="F530" s="1"/>
  <c r="E533"/>
  <c r="E532" s="1"/>
  <c r="D533"/>
  <c r="D532" s="1"/>
  <c r="D531" s="1"/>
  <c r="D530" s="1"/>
  <c r="E524"/>
  <c r="E522" s="1"/>
  <c r="G522"/>
  <c r="F522"/>
  <c r="D522"/>
  <c r="G517"/>
  <c r="F517"/>
  <c r="F516" s="1"/>
  <c r="F515" s="1"/>
  <c r="E517"/>
  <c r="D517"/>
  <c r="D516" s="1"/>
  <c r="D515" s="1"/>
  <c r="D514" s="1"/>
  <c r="G516"/>
  <c r="G515" s="1"/>
  <c r="E516"/>
  <c r="E515" s="1"/>
  <c r="G510"/>
  <c r="G509" s="1"/>
  <c r="G508" s="1"/>
  <c r="F510"/>
  <c r="E510"/>
  <c r="E509" s="1"/>
  <c r="E508" s="1"/>
  <c r="D510"/>
  <c r="D509" s="1"/>
  <c r="D508" s="1"/>
  <c r="F509"/>
  <c r="F508" s="1"/>
  <c r="G504"/>
  <c r="G503" s="1"/>
  <c r="F504"/>
  <c r="F503" s="1"/>
  <c r="F502" s="1"/>
  <c r="E504"/>
  <c r="E503" s="1"/>
  <c r="E502" s="1"/>
  <c r="D504"/>
  <c r="G500"/>
  <c r="F500"/>
  <c r="E500"/>
  <c r="D500"/>
  <c r="G495"/>
  <c r="G494" s="1"/>
  <c r="G493" s="1"/>
  <c r="G492" s="1"/>
  <c r="F495"/>
  <c r="F494" s="1"/>
  <c r="F493" s="1"/>
  <c r="F492" s="1"/>
  <c r="E495"/>
  <c r="E494" s="1"/>
  <c r="E493" s="1"/>
  <c r="E492" s="1"/>
  <c r="D495"/>
  <c r="D494" s="1"/>
  <c r="D493" s="1"/>
  <c r="D492" s="1"/>
  <c r="G489"/>
  <c r="F489"/>
  <c r="E489"/>
  <c r="D489"/>
  <c r="G484"/>
  <c r="F484"/>
  <c r="F483" s="1"/>
  <c r="F482" s="1"/>
  <c r="F481" s="1"/>
  <c r="E484"/>
  <c r="D484"/>
  <c r="D483" s="1"/>
  <c r="D482" s="1"/>
  <c r="D481" s="1"/>
  <c r="G483"/>
  <c r="E483"/>
  <c r="E482" s="1"/>
  <c r="E481" s="1"/>
  <c r="G480"/>
  <c r="F480"/>
  <c r="D480"/>
  <c r="G476"/>
  <c r="F476"/>
  <c r="E476"/>
  <c r="D476"/>
  <c r="G475"/>
  <c r="F475"/>
  <c r="E475"/>
  <c r="D475"/>
  <c r="G473"/>
  <c r="F473"/>
  <c r="E473"/>
  <c r="D473"/>
  <c r="G467"/>
  <c r="F467"/>
  <c r="F466" s="1"/>
  <c r="F465" s="1"/>
  <c r="F464" s="1"/>
  <c r="E467"/>
  <c r="E466" s="1"/>
  <c r="E465" s="1"/>
  <c r="E464" s="1"/>
  <c r="D467"/>
  <c r="D466" s="1"/>
  <c r="D465" s="1"/>
  <c r="D464" s="1"/>
  <c r="G466"/>
  <c r="G465" s="1"/>
  <c r="G464" s="1"/>
  <c r="G461"/>
  <c r="G460" s="1"/>
  <c r="G459" s="1"/>
  <c r="G458" s="1"/>
  <c r="F461"/>
  <c r="F460" s="1"/>
  <c r="F459" s="1"/>
  <c r="F458" s="1"/>
  <c r="E461"/>
  <c r="E460" s="1"/>
  <c r="E459" s="1"/>
  <c r="E458" s="1"/>
  <c r="D461"/>
  <c r="D460" s="1"/>
  <c r="D459" s="1"/>
  <c r="D458" s="1"/>
  <c r="G455"/>
  <c r="G454" s="1"/>
  <c r="F455"/>
  <c r="F454" s="1"/>
  <c r="E455"/>
  <c r="E454" s="1"/>
  <c r="E453" s="1"/>
  <c r="D455"/>
  <c r="D454" s="1"/>
  <c r="D453" s="1"/>
  <c r="G445"/>
  <c r="F445"/>
  <c r="E445"/>
  <c r="D445"/>
  <c r="G440"/>
  <c r="G439" s="1"/>
  <c r="G438" s="1"/>
  <c r="F440"/>
  <c r="F439" s="1"/>
  <c r="E440"/>
  <c r="E439" s="1"/>
  <c r="D440"/>
  <c r="D439" s="1"/>
  <c r="D438" s="1"/>
  <c r="G435"/>
  <c r="F435"/>
  <c r="E435"/>
  <c r="D435"/>
  <c r="G431"/>
  <c r="G430" s="1"/>
  <c r="G429" s="1"/>
  <c r="F431"/>
  <c r="F430" s="1"/>
  <c r="E431"/>
  <c r="E430" s="1"/>
  <c r="E429" s="1"/>
  <c r="D431"/>
  <c r="D430" s="1"/>
  <c r="D429" s="1"/>
  <c r="G427"/>
  <c r="G426" s="1"/>
  <c r="G425" s="1"/>
  <c r="F427"/>
  <c r="E427"/>
  <c r="E426" s="1"/>
  <c r="E425" s="1"/>
  <c r="D427"/>
  <c r="D426" s="1"/>
  <c r="D425" s="1"/>
  <c r="F426"/>
  <c r="F425" s="1"/>
  <c r="G423"/>
  <c r="F423"/>
  <c r="E423"/>
  <c r="D423"/>
  <c r="G419"/>
  <c r="G418" s="1"/>
  <c r="F419"/>
  <c r="F418" s="1"/>
  <c r="F417" s="1"/>
  <c r="E419"/>
  <c r="E418" s="1"/>
  <c r="E417" s="1"/>
  <c r="D419"/>
  <c r="D418" s="1"/>
  <c r="G415"/>
  <c r="F415"/>
  <c r="E415"/>
  <c r="D415"/>
  <c r="G411"/>
  <c r="G410" s="1"/>
  <c r="G409" s="1"/>
  <c r="F411"/>
  <c r="F410" s="1"/>
  <c r="F409" s="1"/>
  <c r="E411"/>
  <c r="E410" s="1"/>
  <c r="D411"/>
  <c r="D410" s="1"/>
  <c r="G406"/>
  <c r="F406"/>
  <c r="E406"/>
  <c r="D406"/>
  <c r="G402"/>
  <c r="G401" s="1"/>
  <c r="G400" s="1"/>
  <c r="F402"/>
  <c r="F401" s="1"/>
  <c r="F400" s="1"/>
  <c r="E402"/>
  <c r="E401" s="1"/>
  <c r="E400" s="1"/>
  <c r="D402"/>
  <c r="D401" s="1"/>
  <c r="D400" s="1"/>
  <c r="G398"/>
  <c r="F398"/>
  <c r="E398"/>
  <c r="D398"/>
  <c r="G394"/>
  <c r="G393" s="1"/>
  <c r="G392" s="1"/>
  <c r="F394"/>
  <c r="F393" s="1"/>
  <c r="F392" s="1"/>
  <c r="E394"/>
  <c r="E393" s="1"/>
  <c r="E392" s="1"/>
  <c r="D394"/>
  <c r="D393" s="1"/>
  <c r="D392" s="1"/>
  <c r="G387"/>
  <c r="G386" s="1"/>
  <c r="F387"/>
  <c r="F386" s="1"/>
  <c r="E387"/>
  <c r="E386" s="1"/>
  <c r="D387"/>
  <c r="D386" s="1"/>
  <c r="G382"/>
  <c r="G381" s="1"/>
  <c r="F382"/>
  <c r="F381" s="1"/>
  <c r="E382"/>
  <c r="E381" s="1"/>
  <c r="D382"/>
  <c r="D381" s="1"/>
  <c r="G379"/>
  <c r="G370" s="1"/>
  <c r="F379"/>
  <c r="F370" s="1"/>
  <c r="E379"/>
  <c r="E370" s="1"/>
  <c r="D379"/>
  <c r="D370" s="1"/>
  <c r="G376"/>
  <c r="G367" s="1"/>
  <c r="F376"/>
  <c r="F367" s="1"/>
  <c r="E376"/>
  <c r="E367" s="1"/>
  <c r="D376"/>
  <c r="D367" s="1"/>
  <c r="G375"/>
  <c r="G366" s="1"/>
  <c r="F375"/>
  <c r="E375"/>
  <c r="E366" s="1"/>
  <c r="D375"/>
  <c r="D366" s="1"/>
  <c r="G374"/>
  <c r="G365" s="1"/>
  <c r="F374"/>
  <c r="F365" s="1"/>
  <c r="E374"/>
  <c r="E365" s="1"/>
  <c r="D374"/>
  <c r="D365" s="1"/>
  <c r="F366"/>
  <c r="G358"/>
  <c r="G207" s="1"/>
  <c r="F358"/>
  <c r="F207" s="1"/>
  <c r="E358"/>
  <c r="E207" s="1"/>
  <c r="D358"/>
  <c r="D207" s="1"/>
  <c r="G357"/>
  <c r="G206" s="1"/>
  <c r="F357"/>
  <c r="F206" s="1"/>
  <c r="E357"/>
  <c r="E206" s="1"/>
  <c r="D357"/>
  <c r="D206" s="1"/>
  <c r="G345"/>
  <c r="G344" s="1"/>
  <c r="F345"/>
  <c r="F344" s="1"/>
  <c r="E345"/>
  <c r="E344" s="1"/>
  <c r="D345"/>
  <c r="D344" s="1"/>
  <c r="G340"/>
  <c r="G339" s="1"/>
  <c r="G338" s="1"/>
  <c r="G337" s="1"/>
  <c r="F340"/>
  <c r="F339" s="1"/>
  <c r="E340"/>
  <c r="E339" s="1"/>
  <c r="D340"/>
  <c r="D339" s="1"/>
  <c r="G334"/>
  <c r="G333" s="1"/>
  <c r="F334"/>
  <c r="F333" s="1"/>
  <c r="E334"/>
  <c r="E333" s="1"/>
  <c r="D334"/>
  <c r="D333" s="1"/>
  <c r="G329"/>
  <c r="F329"/>
  <c r="E329"/>
  <c r="E322" s="1"/>
  <c r="D329"/>
  <c r="D328" s="1"/>
  <c r="G328"/>
  <c r="F328"/>
  <c r="G326"/>
  <c r="F326"/>
  <c r="F325" s="1"/>
  <c r="E326"/>
  <c r="E325" s="1"/>
  <c r="D326"/>
  <c r="D325" s="1"/>
  <c r="G325"/>
  <c r="G320"/>
  <c r="F320"/>
  <c r="E320"/>
  <c r="D320"/>
  <c r="G319"/>
  <c r="F319"/>
  <c r="E319"/>
  <c r="D319"/>
  <c r="G318"/>
  <c r="F318"/>
  <c r="E318"/>
  <c r="D318"/>
  <c r="G311"/>
  <c r="G309" s="1"/>
  <c r="F311"/>
  <c r="F217" s="1"/>
  <c r="F196" s="1"/>
  <c r="E311"/>
  <c r="E217" s="1"/>
  <c r="E196" s="1"/>
  <c r="D311"/>
  <c r="D217" s="1"/>
  <c r="D196" s="1"/>
  <c r="G305"/>
  <c r="F305"/>
  <c r="E305"/>
  <c r="E304" s="1"/>
  <c r="E303" s="1"/>
  <c r="D305"/>
  <c r="D304" s="1"/>
  <c r="D303" s="1"/>
  <c r="G304"/>
  <c r="G303" s="1"/>
  <c r="F304"/>
  <c r="F303" s="1"/>
  <c r="G300"/>
  <c r="F300"/>
  <c r="F299" s="1"/>
  <c r="F298" s="1"/>
  <c r="E300"/>
  <c r="E299" s="1"/>
  <c r="E298" s="1"/>
  <c r="D300"/>
  <c r="D299" s="1"/>
  <c r="D298" s="1"/>
  <c r="G299"/>
  <c r="G298" s="1"/>
  <c r="G295"/>
  <c r="F295"/>
  <c r="F294" s="1"/>
  <c r="E295"/>
  <c r="E294" s="1"/>
  <c r="D295"/>
  <c r="D294" s="1"/>
  <c r="G294"/>
  <c r="G293" s="1"/>
  <c r="G292" s="1"/>
  <c r="G290"/>
  <c r="F290"/>
  <c r="E290"/>
  <c r="D290"/>
  <c r="G285"/>
  <c r="G284" s="1"/>
  <c r="G283" s="1"/>
  <c r="G282" s="1"/>
  <c r="F285"/>
  <c r="F284" s="1"/>
  <c r="F283" s="1"/>
  <c r="F282" s="1"/>
  <c r="E285"/>
  <c r="E219" s="1"/>
  <c r="D285"/>
  <c r="D219" s="1"/>
  <c r="G280"/>
  <c r="G278" s="1"/>
  <c r="F280"/>
  <c r="F278" s="1"/>
  <c r="E280"/>
  <c r="E279" s="1"/>
  <c r="D280"/>
  <c r="D279" s="1"/>
  <c r="G279"/>
  <c r="F279"/>
  <c r="G275"/>
  <c r="F275"/>
  <c r="F274" s="1"/>
  <c r="F273" s="1"/>
  <c r="E275"/>
  <c r="E274" s="1"/>
  <c r="E273" s="1"/>
  <c r="D275"/>
  <c r="D274" s="1"/>
  <c r="D273" s="1"/>
  <c r="G274"/>
  <c r="G273" s="1"/>
  <c r="G271"/>
  <c r="G269" s="1"/>
  <c r="F271"/>
  <c r="F270" s="1"/>
  <c r="E271"/>
  <c r="E270" s="1"/>
  <c r="D271"/>
  <c r="D270" s="1"/>
  <c r="F269"/>
  <c r="G267"/>
  <c r="G265" s="1"/>
  <c r="F267"/>
  <c r="E267"/>
  <c r="E265" s="1"/>
  <c r="D267"/>
  <c r="D266" s="1"/>
  <c r="G266"/>
  <c r="F266"/>
  <c r="E266"/>
  <c r="F265"/>
  <c r="G263"/>
  <c r="F263"/>
  <c r="F262" s="1"/>
  <c r="F261" s="1"/>
  <c r="E263"/>
  <c r="E262" s="1"/>
  <c r="E261" s="1"/>
  <c r="D263"/>
  <c r="D262" s="1"/>
  <c r="D261" s="1"/>
  <c r="G262"/>
  <c r="G261" s="1"/>
  <c r="G257"/>
  <c r="F257"/>
  <c r="F256" s="1"/>
  <c r="E257"/>
  <c r="E256" s="1"/>
  <c r="D257"/>
  <c r="D256" s="1"/>
  <c r="G256"/>
  <c r="G254"/>
  <c r="G253" s="1"/>
  <c r="G252" s="1"/>
  <c r="F254"/>
  <c r="F253" s="1"/>
  <c r="F252" s="1"/>
  <c r="E254"/>
  <c r="E253" s="1"/>
  <c r="E252" s="1"/>
  <c r="D254"/>
  <c r="D253" s="1"/>
  <c r="D252" s="1"/>
  <c r="G250"/>
  <c r="F250"/>
  <c r="E250"/>
  <c r="D250"/>
  <c r="G249"/>
  <c r="F249"/>
  <c r="E249"/>
  <c r="D249"/>
  <c r="G245"/>
  <c r="G244" s="1"/>
  <c r="G243" s="1"/>
  <c r="F245"/>
  <c r="E245"/>
  <c r="E244" s="1"/>
  <c r="E243" s="1"/>
  <c r="D245"/>
  <c r="D242"/>
  <c r="D239" s="1"/>
  <c r="D227" s="1"/>
  <c r="D241"/>
  <c r="G239"/>
  <c r="G227" s="1"/>
  <c r="F239"/>
  <c r="F227" s="1"/>
  <c r="E239"/>
  <c r="G236"/>
  <c r="F236"/>
  <c r="F225" s="1"/>
  <c r="E236"/>
  <c r="E225" s="1"/>
  <c r="D236"/>
  <c r="D225" s="1"/>
  <c r="D232"/>
  <c r="D230" s="1"/>
  <c r="D229" s="1"/>
  <c r="D231"/>
  <c r="D215" s="1"/>
  <c r="G230"/>
  <c r="G229" s="1"/>
  <c r="F230"/>
  <c r="F229" s="1"/>
  <c r="E230"/>
  <c r="E229"/>
  <c r="G225"/>
  <c r="G223"/>
  <c r="F223"/>
  <c r="E223"/>
  <c r="D223"/>
  <c r="G220"/>
  <c r="G199" s="1"/>
  <c r="F220"/>
  <c r="F199" s="1"/>
  <c r="E220"/>
  <c r="E199" s="1"/>
  <c r="D220"/>
  <c r="D199" s="1"/>
  <c r="G218"/>
  <c r="G197" s="1"/>
  <c r="F218"/>
  <c r="F197" s="1"/>
  <c r="E218"/>
  <c r="E197" s="1"/>
  <c r="D218"/>
  <c r="D197" s="1"/>
  <c r="G216"/>
  <c r="F216"/>
  <c r="E216"/>
  <c r="G215"/>
  <c r="F215"/>
  <c r="E215"/>
  <c r="G168"/>
  <c r="F168"/>
  <c r="E168"/>
  <c r="D168"/>
  <c r="G164"/>
  <c r="F164"/>
  <c r="E164"/>
  <c r="D164"/>
  <c r="G152"/>
  <c r="G151" s="1"/>
  <c r="F152"/>
  <c r="F151" s="1"/>
  <c r="E152"/>
  <c r="E151" s="1"/>
  <c r="D152"/>
  <c r="D151" s="1"/>
  <c r="G148"/>
  <c r="F148"/>
  <c r="E148"/>
  <c r="D148"/>
  <c r="G144"/>
  <c r="F144"/>
  <c r="E144"/>
  <c r="D144"/>
  <c r="G141"/>
  <c r="F141"/>
  <c r="E141"/>
  <c r="D141"/>
  <c r="G139"/>
  <c r="F139"/>
  <c r="E139"/>
  <c r="D139"/>
  <c r="G135"/>
  <c r="F135"/>
  <c r="E135"/>
  <c r="D135"/>
  <c r="G130"/>
  <c r="F130"/>
  <c r="E130"/>
  <c r="D130"/>
  <c r="G126"/>
  <c r="F126"/>
  <c r="E126"/>
  <c r="D126"/>
  <c r="G106"/>
  <c r="F106"/>
  <c r="E106"/>
  <c r="D106"/>
  <c r="G104"/>
  <c r="F104"/>
  <c r="E104"/>
  <c r="D104"/>
  <c r="G99"/>
  <c r="F99"/>
  <c r="E99"/>
  <c r="D99"/>
  <c r="G95"/>
  <c r="F95"/>
  <c r="E95"/>
  <c r="D95"/>
  <c r="G83"/>
  <c r="G82" s="1"/>
  <c r="G178" s="1"/>
  <c r="G163" s="1"/>
  <c r="F83"/>
  <c r="F82" s="1"/>
  <c r="F178" s="1"/>
  <c r="E83"/>
  <c r="E82" s="1"/>
  <c r="E178" s="1"/>
  <c r="D83"/>
  <c r="D82" s="1"/>
  <c r="D178" s="1"/>
  <c r="G63"/>
  <c r="F63"/>
  <c r="E63"/>
  <c r="D63"/>
  <c r="G61"/>
  <c r="G60" s="1"/>
  <c r="F61"/>
  <c r="F60" s="1"/>
  <c r="E61"/>
  <c r="E60" s="1"/>
  <c r="D61"/>
  <c r="D60" s="1"/>
  <c r="G57"/>
  <c r="F57"/>
  <c r="E57"/>
  <c r="D57"/>
  <c r="G52"/>
  <c r="F52"/>
  <c r="E52"/>
  <c r="D52"/>
  <c r="G49"/>
  <c r="F49"/>
  <c r="E49"/>
  <c r="D49"/>
  <c r="G47"/>
  <c r="F47"/>
  <c r="E47"/>
  <c r="D47"/>
  <c r="G43"/>
  <c r="F43"/>
  <c r="E43"/>
  <c r="D43"/>
  <c r="G38"/>
  <c r="F38"/>
  <c r="E38"/>
  <c r="D38"/>
  <c r="G34"/>
  <c r="F34"/>
  <c r="E34"/>
  <c r="D34"/>
  <c r="G14"/>
  <c r="F14"/>
  <c r="E14"/>
  <c r="D14"/>
  <c r="G12"/>
  <c r="F12"/>
  <c r="E12"/>
  <c r="D12"/>
  <c r="D109" l="1"/>
  <c r="D216"/>
  <c r="F377"/>
  <c r="F368" s="1"/>
  <c r="F17"/>
  <c r="D278"/>
  <c r="E17"/>
  <c r="G17"/>
  <c r="D17"/>
  <c r="G270"/>
  <c r="D835"/>
  <c r="F835"/>
  <c r="D265"/>
  <c r="G324"/>
  <c r="F761"/>
  <c r="D205"/>
  <c r="D888"/>
  <c r="G893"/>
  <c r="D923"/>
  <c r="D829" s="1"/>
  <c r="D208" s="1"/>
  <c r="F378"/>
  <c r="F369" s="1"/>
  <c r="E205"/>
  <c r="F317"/>
  <c r="F324"/>
  <c r="E829"/>
  <c r="E208" s="1"/>
  <c r="D354"/>
  <c r="D201" s="1"/>
  <c r="D451"/>
  <c r="D611"/>
  <c r="D593" s="1"/>
  <c r="D871"/>
  <c r="D825" s="1"/>
  <c r="D878"/>
  <c r="D877" s="1"/>
  <c r="D876" s="1"/>
  <c r="F33"/>
  <c r="F11" s="1"/>
  <c r="D316"/>
  <c r="F764"/>
  <c r="F876"/>
  <c r="F891"/>
  <c r="F873" s="1"/>
  <c r="F830" s="1"/>
  <c r="G321"/>
  <c r="G322"/>
  <c r="G354"/>
  <c r="G201" s="1"/>
  <c r="D479"/>
  <c r="G514"/>
  <c r="D587"/>
  <c r="D351" s="1"/>
  <c r="D782"/>
  <c r="G888"/>
  <c r="G869" s="1"/>
  <c r="E328"/>
  <c r="E324" s="1"/>
  <c r="E323" s="1"/>
  <c r="G238"/>
  <c r="G235" s="1"/>
  <c r="G224" s="1"/>
  <c r="F322"/>
  <c r="E451"/>
  <c r="E589"/>
  <c r="E353" s="1"/>
  <c r="E200" s="1"/>
  <c r="F712"/>
  <c r="D755"/>
  <c r="G765"/>
  <c r="D761"/>
  <c r="D753" s="1"/>
  <c r="D831"/>
  <c r="G913"/>
  <c r="G887" s="1"/>
  <c r="G868" s="1"/>
  <c r="D238"/>
  <c r="D235" s="1"/>
  <c r="G332"/>
  <c r="E712"/>
  <c r="D804"/>
  <c r="D803" s="1"/>
  <c r="F838"/>
  <c r="E825"/>
  <c r="E903"/>
  <c r="D321"/>
  <c r="F332"/>
  <c r="D338"/>
  <c r="D337" s="1"/>
  <c r="G378"/>
  <c r="G369" s="1"/>
  <c r="G380"/>
  <c r="E610"/>
  <c r="E595" s="1"/>
  <c r="E760"/>
  <c r="G802"/>
  <c r="E838"/>
  <c r="F831"/>
  <c r="G834"/>
  <c r="G835"/>
  <c r="E835"/>
  <c r="E891"/>
  <c r="E873" s="1"/>
  <c r="E830" s="1"/>
  <c r="D322"/>
  <c r="G317"/>
  <c r="F351"/>
  <c r="E350"/>
  <c r="E194" s="1"/>
  <c r="F380"/>
  <c r="E479"/>
  <c r="F765"/>
  <c r="G761"/>
  <c r="G753" s="1"/>
  <c r="G838"/>
  <c r="G825"/>
  <c r="F888"/>
  <c r="F869" s="1"/>
  <c r="D912"/>
  <c r="E776"/>
  <c r="E764"/>
  <c r="D293"/>
  <c r="D292" s="1"/>
  <c r="D222"/>
  <c r="D202" s="1"/>
  <c r="E452"/>
  <c r="E448" s="1"/>
  <c r="E449"/>
  <c r="F801"/>
  <c r="F803"/>
  <c r="D452"/>
  <c r="D448" s="1"/>
  <c r="D449"/>
  <c r="E803"/>
  <c r="E801"/>
  <c r="D437"/>
  <c r="F163"/>
  <c r="G222"/>
  <c r="G202" s="1"/>
  <c r="E269"/>
  <c r="D309"/>
  <c r="E317"/>
  <c r="E438"/>
  <c r="E450"/>
  <c r="G451"/>
  <c r="G350"/>
  <c r="G194" s="1"/>
  <c r="F710"/>
  <c r="F588" s="1"/>
  <c r="G760"/>
  <c r="E765"/>
  <c r="F802"/>
  <c r="E831"/>
  <c r="D845"/>
  <c r="F890"/>
  <c r="F872" s="1"/>
  <c r="E912"/>
  <c r="G922"/>
  <c r="E163"/>
  <c r="G205"/>
  <c r="F238"/>
  <c r="F226" s="1"/>
  <c r="D269"/>
  <c r="G277"/>
  <c r="D317"/>
  <c r="E332"/>
  <c r="F316"/>
  <c r="E338"/>
  <c r="E337" s="1"/>
  <c r="E378"/>
  <c r="E369" s="1"/>
  <c r="D450"/>
  <c r="F451"/>
  <c r="F354"/>
  <c r="F201" s="1"/>
  <c r="F350"/>
  <c r="F194" s="1"/>
  <c r="F589"/>
  <c r="F353" s="1"/>
  <c r="F200" s="1"/>
  <c r="F355"/>
  <c r="F203" s="1"/>
  <c r="D765"/>
  <c r="D757" s="1"/>
  <c r="F782"/>
  <c r="E799"/>
  <c r="E753" s="1"/>
  <c r="E802"/>
  <c r="D838"/>
  <c r="G844"/>
  <c r="G833" s="1"/>
  <c r="D887"/>
  <c r="D924"/>
  <c r="G921"/>
  <c r="F205"/>
  <c r="D244"/>
  <c r="D243" s="1"/>
  <c r="E278"/>
  <c r="G316"/>
  <c r="D324"/>
  <c r="D332"/>
  <c r="D378"/>
  <c r="D369" s="1"/>
  <c r="G479"/>
  <c r="G629"/>
  <c r="E782"/>
  <c r="G752"/>
  <c r="E888"/>
  <c r="E869" s="1"/>
  <c r="G829"/>
  <c r="G208" s="1"/>
  <c r="E926"/>
  <c r="E925" s="1"/>
  <c r="G474"/>
  <c r="D350"/>
  <c r="D194" s="1"/>
  <c r="F629"/>
  <c r="F767"/>
  <c r="G890"/>
  <c r="G872" s="1"/>
  <c r="G891"/>
  <c r="G873" s="1"/>
  <c r="G830" s="1"/>
  <c r="D921"/>
  <c r="F923"/>
  <c r="F829" s="1"/>
  <c r="F208" s="1"/>
  <c r="E930"/>
  <c r="E929" s="1"/>
  <c r="E890"/>
  <c r="E872" s="1"/>
  <c r="D922"/>
  <c r="D890"/>
  <c r="D872" s="1"/>
  <c r="D903"/>
  <c r="D891"/>
  <c r="D873" s="1"/>
  <c r="G903"/>
  <c r="G876"/>
  <c r="E826"/>
  <c r="G710"/>
  <c r="G588" s="1"/>
  <c r="G712"/>
  <c r="E710"/>
  <c r="E588" s="1"/>
  <c r="D712"/>
  <c r="F623"/>
  <c r="D627"/>
  <c r="D353"/>
  <c r="D200" s="1"/>
  <c r="F627"/>
  <c r="G589"/>
  <c r="G353" s="1"/>
  <c r="G200" s="1"/>
  <c r="F638"/>
  <c r="G627"/>
  <c r="G550"/>
  <c r="F550"/>
  <c r="F514"/>
  <c r="F479"/>
  <c r="E474"/>
  <c r="F438"/>
  <c r="G417"/>
  <c r="D417"/>
  <c r="D377"/>
  <c r="D368" s="1"/>
  <c r="E409"/>
  <c r="E380"/>
  <c r="F321"/>
  <c r="G307"/>
  <c r="G308"/>
  <c r="G213" s="1"/>
  <c r="G217"/>
  <c r="G196" s="1"/>
  <c r="G219"/>
  <c r="D284"/>
  <c r="D283" s="1"/>
  <c r="D282" s="1"/>
  <c r="F293"/>
  <c r="F292" s="1"/>
  <c r="F277" s="1"/>
  <c r="F222"/>
  <c r="F202" s="1"/>
  <c r="E316"/>
  <c r="D380"/>
  <c r="D372"/>
  <c r="D363" s="1"/>
  <c r="D409"/>
  <c r="D373"/>
  <c r="D364" s="1"/>
  <c r="F453"/>
  <c r="F450"/>
  <c r="E715"/>
  <c r="E709"/>
  <c r="G764"/>
  <c r="G776"/>
  <c r="G759" s="1"/>
  <c r="D811"/>
  <c r="E834"/>
  <c r="E844"/>
  <c r="E833" s="1"/>
  <c r="F912"/>
  <c r="F887"/>
  <c r="F868" s="1"/>
  <c r="F925"/>
  <c r="F921" s="1"/>
  <c r="F922"/>
  <c r="E222"/>
  <c r="E202" s="1"/>
  <c r="E293"/>
  <c r="E292" s="1"/>
  <c r="G502"/>
  <c r="G477"/>
  <c r="G803"/>
  <c r="G801"/>
  <c r="E472"/>
  <c r="E531"/>
  <c r="E530" s="1"/>
  <c r="F338"/>
  <c r="F337" s="1"/>
  <c r="F825"/>
  <c r="F893"/>
  <c r="F373"/>
  <c r="F364" s="1"/>
  <c r="F429"/>
  <c r="F372"/>
  <c r="F363" s="1"/>
  <c r="G450"/>
  <c r="G453"/>
  <c r="D622"/>
  <c r="D629"/>
  <c r="D621" s="1"/>
  <c r="F715"/>
  <c r="F709"/>
  <c r="D724"/>
  <c r="D709"/>
  <c r="D767"/>
  <c r="D760"/>
  <c r="D776"/>
  <c r="D764"/>
  <c r="F844"/>
  <c r="F833" s="1"/>
  <c r="F834"/>
  <c r="E887"/>
  <c r="E868" s="1"/>
  <c r="E893"/>
  <c r="G472"/>
  <c r="F903"/>
  <c r="F244"/>
  <c r="F243" s="1"/>
  <c r="F309"/>
  <c r="F214" s="1"/>
  <c r="E284"/>
  <c r="E283" s="1"/>
  <c r="E282" s="1"/>
  <c r="E309"/>
  <c r="D472"/>
  <c r="D623"/>
  <c r="F125"/>
  <c r="F103" s="1"/>
  <c r="F219"/>
  <c r="E373"/>
  <c r="E364" s="1"/>
  <c r="E377"/>
  <c r="E368" s="1"/>
  <c r="G610"/>
  <c r="G595" s="1"/>
  <c r="D710"/>
  <c r="D588" s="1"/>
  <c r="D355"/>
  <c r="D203" s="1"/>
  <c r="F755"/>
  <c r="G817"/>
  <c r="E876"/>
  <c r="G373"/>
  <c r="G364" s="1"/>
  <c r="G377"/>
  <c r="G368" s="1"/>
  <c r="D503"/>
  <c r="D502" s="1"/>
  <c r="D470" s="1"/>
  <c r="E33"/>
  <c r="E238"/>
  <c r="E226" s="1"/>
  <c r="E351"/>
  <c r="G482"/>
  <c r="D471"/>
  <c r="D474"/>
  <c r="G725"/>
  <c r="E125"/>
  <c r="E103" s="1"/>
  <c r="G214"/>
  <c r="G351"/>
  <c r="E354"/>
  <c r="E201" s="1"/>
  <c r="E355"/>
  <c r="E203" s="1"/>
  <c r="F471"/>
  <c r="F472"/>
  <c r="F474"/>
  <c r="F477"/>
  <c r="F610"/>
  <c r="F595" s="1"/>
  <c r="E627"/>
  <c r="E755"/>
  <c r="F817"/>
  <c r="D163"/>
  <c r="G125"/>
  <c r="G103" s="1"/>
  <c r="D125"/>
  <c r="D33"/>
  <c r="G33"/>
  <c r="E817"/>
  <c r="E798"/>
  <c r="D818"/>
  <c r="F752"/>
  <c r="F753"/>
  <c r="G355"/>
  <c r="G203" s="1"/>
  <c r="E594"/>
  <c r="F594"/>
  <c r="F361" s="1"/>
  <c r="G594"/>
  <c r="G361" s="1"/>
  <c r="G210" s="1"/>
  <c r="E514"/>
  <c r="E477"/>
  <c r="E480"/>
  <c r="G228"/>
  <c r="E235"/>
  <c r="E224" s="1"/>
  <c r="E227"/>
  <c r="E665"/>
  <c r="E621" s="1"/>
  <c r="E622"/>
  <c r="G665"/>
  <c r="G622"/>
  <c r="G372"/>
  <c r="G363" s="1"/>
  <c r="G623"/>
  <c r="D594"/>
  <c r="D361" s="1"/>
  <c r="E372"/>
  <c r="E363" s="1"/>
  <c r="E623"/>
  <c r="D103" l="1"/>
  <c r="G11"/>
  <c r="E11"/>
  <c r="D610"/>
  <c r="D595" s="1"/>
  <c r="F759"/>
  <c r="F823"/>
  <c r="F360"/>
  <c r="E921"/>
  <c r="F323"/>
  <c r="D11"/>
  <c r="G323"/>
  <c r="G315" s="1"/>
  <c r="D226"/>
  <c r="D886"/>
  <c r="E321"/>
  <c r="G757"/>
  <c r="G360"/>
  <c r="G822"/>
  <c r="F235"/>
  <c r="F228" s="1"/>
  <c r="G912"/>
  <c r="G886" s="1"/>
  <c r="G867" s="1"/>
  <c r="G821" s="1"/>
  <c r="D869"/>
  <c r="D823" s="1"/>
  <c r="D360"/>
  <c r="G823"/>
  <c r="E752"/>
  <c r="D801"/>
  <c r="E360"/>
  <c r="D210"/>
  <c r="F371"/>
  <c r="F362" s="1"/>
  <c r="D277"/>
  <c r="E823"/>
  <c r="D195"/>
  <c r="E585"/>
  <c r="E349" s="1"/>
  <c r="F797"/>
  <c r="F751" s="1"/>
  <c r="E214"/>
  <c r="D830"/>
  <c r="G828"/>
  <c r="G352"/>
  <c r="G198" s="1"/>
  <c r="D868"/>
  <c r="F585"/>
  <c r="F349" s="1"/>
  <c r="F193" s="1"/>
  <c r="G226"/>
  <c r="D756"/>
  <c r="F757"/>
  <c r="F209" s="1"/>
  <c r="F756"/>
  <c r="E759"/>
  <c r="F210"/>
  <c r="E592"/>
  <c r="E356" s="1"/>
  <c r="G195"/>
  <c r="E195"/>
  <c r="G371"/>
  <c r="G362" s="1"/>
  <c r="G621"/>
  <c r="F315"/>
  <c r="E315"/>
  <c r="D867"/>
  <c r="E757"/>
  <c r="E209" s="1"/>
  <c r="D834"/>
  <c r="D844"/>
  <c r="D833" s="1"/>
  <c r="D308"/>
  <c r="D213" s="1"/>
  <c r="D307"/>
  <c r="F195"/>
  <c r="E922"/>
  <c r="E828" s="1"/>
  <c r="E797"/>
  <c r="D352"/>
  <c r="D198" s="1"/>
  <c r="E886"/>
  <c r="E867" s="1"/>
  <c r="E821" s="1"/>
  <c r="E756"/>
  <c r="E228"/>
  <c r="F352"/>
  <c r="F198" s="1"/>
  <c r="E277"/>
  <c r="G756"/>
  <c r="D323"/>
  <c r="D315" s="1"/>
  <c r="E437"/>
  <c r="D828"/>
  <c r="F822"/>
  <c r="E352"/>
  <c r="E198" s="1"/>
  <c r="G592"/>
  <c r="G356" s="1"/>
  <c r="F592"/>
  <c r="F356" s="1"/>
  <c r="F637"/>
  <c r="F621" s="1"/>
  <c r="F622"/>
  <c r="F470"/>
  <c r="D477"/>
  <c r="D371"/>
  <c r="D362" s="1"/>
  <c r="E371"/>
  <c r="E362" s="1"/>
  <c r="G212"/>
  <c r="D214"/>
  <c r="D723"/>
  <c r="D707" s="1"/>
  <c r="D583" s="1"/>
  <c r="D708"/>
  <c r="D584" s="1"/>
  <c r="D348" s="1"/>
  <c r="G709"/>
  <c r="G585" s="1"/>
  <c r="G349" s="1"/>
  <c r="G724"/>
  <c r="F714"/>
  <c r="F707" s="1"/>
  <c r="F708"/>
  <c r="E714"/>
  <c r="E707" s="1"/>
  <c r="E583" s="1"/>
  <c r="E708"/>
  <c r="E584" s="1"/>
  <c r="E361"/>
  <c r="E210" s="1"/>
  <c r="D585"/>
  <c r="D349" s="1"/>
  <c r="D759"/>
  <c r="F886"/>
  <c r="F867" s="1"/>
  <c r="F821" s="1"/>
  <c r="G797"/>
  <c r="G751" s="1"/>
  <c r="F307"/>
  <c r="F308"/>
  <c r="F213" s="1"/>
  <c r="F452"/>
  <c r="F448" s="1"/>
  <c r="F437" s="1"/>
  <c r="F449"/>
  <c r="E308"/>
  <c r="E213" s="1"/>
  <c r="E307"/>
  <c r="G481"/>
  <c r="G470" s="1"/>
  <c r="G471"/>
  <c r="G452"/>
  <c r="G448" s="1"/>
  <c r="G437" s="1"/>
  <c r="G449"/>
  <c r="E822"/>
  <c r="F828"/>
  <c r="E470"/>
  <c r="E471"/>
  <c r="D798"/>
  <c r="D752" s="1"/>
  <c r="D817"/>
  <c r="D797" s="1"/>
  <c r="D228"/>
  <c r="D224"/>
  <c r="D209" l="1"/>
  <c r="F212"/>
  <c r="D592"/>
  <c r="D356" s="1"/>
  <c r="D204" s="1"/>
  <c r="G209"/>
  <c r="D821"/>
  <c r="G193"/>
  <c r="F224"/>
  <c r="F204" s="1"/>
  <c r="D212"/>
  <c r="G204"/>
  <c r="E751"/>
  <c r="E193"/>
  <c r="D822"/>
  <c r="D192" s="1"/>
  <c r="E212"/>
  <c r="E204"/>
  <c r="E348"/>
  <c r="E192" s="1"/>
  <c r="F583"/>
  <c r="F347" s="1"/>
  <c r="F191" s="1"/>
  <c r="F937" s="1"/>
  <c r="F584"/>
  <c r="F348" s="1"/>
  <c r="F192" s="1"/>
  <c r="E347"/>
  <c r="D347"/>
  <c r="D193"/>
  <c r="G723"/>
  <c r="G707" s="1"/>
  <c r="G583" s="1"/>
  <c r="G347" s="1"/>
  <c r="G191" s="1"/>
  <c r="G937" s="1"/>
  <c r="G708"/>
  <c r="G584" s="1"/>
  <c r="G348" s="1"/>
  <c r="G192" s="1"/>
  <c r="D751"/>
  <c r="E191" l="1"/>
  <c r="E937" s="1"/>
  <c r="D191"/>
  <c r="D937" s="1"/>
</calcChain>
</file>

<file path=xl/sharedStrings.xml><?xml version="1.0" encoding="utf-8"?>
<sst xmlns="http://schemas.openxmlformats.org/spreadsheetml/2006/main" count="1319" uniqueCount="477">
  <si>
    <t>C</t>
  </si>
  <si>
    <t>B</t>
  </si>
  <si>
    <t xml:space="preserve"> II.              cheltuieli materiale</t>
  </si>
  <si>
    <t xml:space="preserve">  I.             cheltuieli de personal</t>
  </si>
  <si>
    <t>Cheltuieli curente</t>
  </si>
  <si>
    <t>Plati efectuate in anii precedenti si recuperate in anul curent</t>
  </si>
  <si>
    <t>X. Cheltuieli de capital</t>
  </si>
  <si>
    <t>57.02.04</t>
  </si>
  <si>
    <t>VIII Asistenta sociala</t>
  </si>
  <si>
    <t>56.01.03</t>
  </si>
  <si>
    <t>56.01.02</t>
  </si>
  <si>
    <t>56.01.01</t>
  </si>
  <si>
    <t>Proiecte cu finantare FEN</t>
  </si>
  <si>
    <r>
      <t>Modernizarea DJ 734</t>
    </r>
    <r>
      <rPr>
        <sz val="10"/>
        <rFont val="Times New Roman"/>
        <family val="1"/>
        <charset val="238"/>
      </rPr>
      <t xml:space="preserve"> : Voinesti (DN 73) – Leresti – Voina  in vederea imbunatatirii si dezvoltarii infrastructurii de turism , km 0 + 000 – Km 19 +840 , L = 19,840 Km</t>
    </r>
    <r>
      <rPr>
        <b/>
        <sz val="10"/>
        <rFont val="Times New Roman"/>
        <family val="1"/>
        <charset val="238"/>
      </rPr>
      <t>”</t>
    </r>
  </si>
  <si>
    <r>
      <t>:“Modernizare DJ 730</t>
    </r>
    <r>
      <rPr>
        <sz val="10"/>
        <rFont val="Times New Roman"/>
        <family val="1"/>
        <charset val="238"/>
      </rPr>
      <t xml:space="preserve"> :  Podul Dambovitei (DN 73) – Dambovicioara – Ciocanu – limita jud. Brasov in vederea imbunatatirii si dezvoltarii infrastructurii de turism , km 0 + 000 – 9 + 550, L = 9,550 Km”</t>
    </r>
  </si>
  <si>
    <r>
      <t>“</t>
    </r>
    <r>
      <rPr>
        <b/>
        <sz val="10"/>
        <rFont val="Times New Roman"/>
        <family val="1"/>
        <charset val="238"/>
      </rPr>
      <t>Modernizarea DJ 703I : Musatesti</t>
    </r>
    <r>
      <rPr>
        <sz val="10"/>
        <rFont val="Times New Roman"/>
        <family val="1"/>
        <charset val="238"/>
      </rPr>
      <t xml:space="preserve"> (DN 73C) – Bradulet  - Bradetu – Poienile Valsanului in vederea imbunatatirii si dezvoltarii infrastructurii de turism , km 28 + 822 – 53 + 600 , L = 24.778 Km”</t>
    </r>
  </si>
  <si>
    <t>SECTIUNEA DE DEZVOLTARE</t>
  </si>
  <si>
    <t>55.01.18</t>
  </si>
  <si>
    <t>Alte transferuri curente interne</t>
  </si>
  <si>
    <t>SECTIUNEA DE FUNCTIONARE</t>
  </si>
  <si>
    <t>84.02.50</t>
  </si>
  <si>
    <t>ALTE CHELTUIELI IN DOMENIUL TRANSPORTURILOR</t>
  </si>
  <si>
    <t>84.02.03.01</t>
  </si>
  <si>
    <t xml:space="preserve">DRUMURI SI PODURI JUDETENE </t>
  </si>
  <si>
    <t>Asistenta sociala</t>
  </si>
  <si>
    <t>TRANSPORTURI (3.1+3.2)</t>
  </si>
  <si>
    <t>51.01.49</t>
  </si>
  <si>
    <t>Transferuri  din bugetele locale pentru finantarea camerelor agricole</t>
  </si>
  <si>
    <t>83.02.03.07</t>
  </si>
  <si>
    <t>83.02.03</t>
  </si>
  <si>
    <t>Alte cheltuieli in domeniul agriculturii</t>
  </si>
  <si>
    <t>AGRICULTURA SI SILVICULTURA</t>
  </si>
  <si>
    <t>71.01.30</t>
  </si>
  <si>
    <t>80.02.01.30</t>
  </si>
  <si>
    <r>
      <t>PROIECT "</t>
    </r>
    <r>
      <rPr>
        <b/>
        <sz val="9"/>
        <rFont val="Arial"/>
        <family val="2"/>
        <charset val="238"/>
      </rPr>
      <t>Dezv. infrastructurii din zona Lacul Vidraru Cumpana"</t>
    </r>
  </si>
  <si>
    <t>ALTE CHELTUIELI PENTRU ACTIUNI GENERALE ECONOMICE</t>
  </si>
  <si>
    <t>20.30.02</t>
  </si>
  <si>
    <t>Alte cheltuieli  - alte ajutoare</t>
  </si>
  <si>
    <t>80.02.01.06</t>
  </si>
  <si>
    <t>PREVENIRE SI COMBATERE INUNDATII</t>
  </si>
  <si>
    <t>55.01.13</t>
  </si>
  <si>
    <t>VII ALTE TRANSFERURI - Progr de dezvoltare</t>
  </si>
  <si>
    <t>80.02.01.10</t>
  </si>
  <si>
    <t>PROGRAME DE DEZVOLTARE REGIONALA</t>
  </si>
  <si>
    <t xml:space="preserve">Alte cheltuieli </t>
  </si>
  <si>
    <t xml:space="preserve">VII ALTE TRANSFERURI </t>
  </si>
  <si>
    <t>Transferuri curente</t>
  </si>
  <si>
    <t>V</t>
  </si>
  <si>
    <t>Cheltuieli de capital</t>
  </si>
  <si>
    <t>20.30.30</t>
  </si>
  <si>
    <t>Cheltuieli materiale</t>
  </si>
  <si>
    <t>74.02.05.02</t>
  </si>
  <si>
    <t>ADIA SERVSAL</t>
  </si>
  <si>
    <t>VII Alte transferuri curente interne</t>
  </si>
  <si>
    <t>Sume FEN postaderare</t>
  </si>
  <si>
    <t>COLECTARE , TRATARE  DESEURI - UIP</t>
  </si>
  <si>
    <t>56.16.03</t>
  </si>
  <si>
    <t>74.02.03</t>
  </si>
  <si>
    <t>71.01.01</t>
  </si>
  <si>
    <t>70.02.50.04</t>
  </si>
  <si>
    <t>PROIECT " Dezvoltarea infrastructurii turistice zona montana inalta"</t>
  </si>
  <si>
    <t>70.02.05.01</t>
  </si>
  <si>
    <t>PROIECT " Extindere si reabilitare  infrastructura de apa si apa uzata"</t>
  </si>
  <si>
    <t>71.01.02</t>
  </si>
  <si>
    <t>IV</t>
  </si>
  <si>
    <t>PROIECT "Acces la educatie pt grupurile defavorizate"</t>
  </si>
  <si>
    <t>68.02.50.04</t>
  </si>
  <si>
    <t>ALTE ACTIUNI DE ASISTENTA SOCIALA</t>
  </si>
  <si>
    <t>57.02.01</t>
  </si>
  <si>
    <t>51.01.01</t>
  </si>
  <si>
    <t>VI Transferuri</t>
  </si>
  <si>
    <t>68.02.50.03</t>
  </si>
  <si>
    <t>4.3.c</t>
  </si>
  <si>
    <t xml:space="preserve">                 asistenta sociala</t>
  </si>
  <si>
    <t>68.02.50.02</t>
  </si>
  <si>
    <t>4.3.b</t>
  </si>
  <si>
    <t>68.02.50.01</t>
  </si>
  <si>
    <t>4.3.a</t>
  </si>
  <si>
    <t>68.02.50</t>
  </si>
  <si>
    <t>68.02.04</t>
  </si>
  <si>
    <t>VII Alte transferuri interne</t>
  </si>
  <si>
    <t>68.02.05.02.01</t>
  </si>
  <si>
    <t>68.02.04.02</t>
  </si>
  <si>
    <t>4.2.b</t>
  </si>
  <si>
    <t>68.02.04.01</t>
  </si>
  <si>
    <t>4.2.a</t>
  </si>
  <si>
    <t xml:space="preserve">VIII Asistenta sociala </t>
  </si>
  <si>
    <t>57.01.02</t>
  </si>
  <si>
    <t xml:space="preserve">        Asist. Soc.- drepturi pers cu handicap</t>
  </si>
  <si>
    <t xml:space="preserve">        Cheltuieli materiale - drepturi pers handicap</t>
  </si>
  <si>
    <t>68.02.06</t>
  </si>
  <si>
    <t>Drepturi persoane cu handicap</t>
  </si>
  <si>
    <t>57.02.02</t>
  </si>
  <si>
    <t>Alte cheltuieli</t>
  </si>
  <si>
    <t>ASIGURARI SI ASISTENTA SOCIALA (4.1+4.2+4.3+4.4)</t>
  </si>
  <si>
    <t>67.02.05.02</t>
  </si>
  <si>
    <t>SERVICII RECREATIVE SI SPORTIVE</t>
  </si>
  <si>
    <t>67.02.50.01</t>
  </si>
  <si>
    <t>IX Alte cheltuieli - contrib salariz pers neclerical</t>
  </si>
  <si>
    <t>67.02.50.02</t>
  </si>
  <si>
    <t>PERSONAL NECLERICAL</t>
  </si>
  <si>
    <t>IX Alte cheltuieli - sustinerea cultelor</t>
  </si>
  <si>
    <t>67.02.06</t>
  </si>
  <si>
    <t>CULTE RELIGIOASE</t>
  </si>
  <si>
    <t>67.02.03.08</t>
  </si>
  <si>
    <t>67.02.03.05</t>
  </si>
  <si>
    <t>67.02.03.04</t>
  </si>
  <si>
    <t>67.02.03.02.02</t>
  </si>
  <si>
    <t>67.02.03.02</t>
  </si>
  <si>
    <t>PROIECT " Muzeul Judetean Arges - mostenire culturala, istorie si continuitate</t>
  </si>
  <si>
    <t>67.02.03.02.01</t>
  </si>
  <si>
    <t>67.02.03</t>
  </si>
  <si>
    <t>Programe  FEN</t>
  </si>
  <si>
    <t xml:space="preserve">IX Alte cheltuieli </t>
  </si>
  <si>
    <t>CULTURA, RECREERE SI RELIGIE (3.1+3.2+3.3+3.4+3.5+3.6+3.7+3.8+3.9+3.10)</t>
  </si>
  <si>
    <t>51.01.39</t>
  </si>
  <si>
    <t>VI Transferuri pt fin UMS</t>
  </si>
  <si>
    <t>66.02.06.03</t>
  </si>
  <si>
    <t>2.2.c</t>
  </si>
  <si>
    <t>2.2.b</t>
  </si>
  <si>
    <t>2.2.a</t>
  </si>
  <si>
    <t>51.02.28</t>
  </si>
  <si>
    <t>Transferuri pt fin chelt de capital din domeniul sanatatii</t>
  </si>
  <si>
    <t>51.02.12</t>
  </si>
  <si>
    <t>Transferuri de capital - pt fin investitiilor la spitale</t>
  </si>
  <si>
    <t>51.01.03</t>
  </si>
  <si>
    <t>66.02.50.50</t>
  </si>
  <si>
    <t>ALTE INSTITUTII SI ACTIUNI SANITARE</t>
  </si>
  <si>
    <t>2.1.</t>
  </si>
  <si>
    <t>SANATATE (2.1+2.2)</t>
  </si>
  <si>
    <t>65.02.11.30</t>
  </si>
  <si>
    <t>1.1.e</t>
  </si>
  <si>
    <t>65.02.50</t>
  </si>
  <si>
    <t>65.02.07.04.04</t>
  </si>
  <si>
    <t>1.1.d</t>
  </si>
  <si>
    <t>65.02.07.04.03</t>
  </si>
  <si>
    <t>1.1.c</t>
  </si>
  <si>
    <t>65.02.07.04.02</t>
  </si>
  <si>
    <t>1.1.b</t>
  </si>
  <si>
    <t>65.02.07.04.01</t>
  </si>
  <si>
    <t>1.1.a</t>
  </si>
  <si>
    <t>65.02.07.04</t>
  </si>
  <si>
    <t xml:space="preserve">  INVATAMANT SPECIAL (1.1.a+1.1.b+1.1.c+1.1.d+1.1.e)</t>
  </si>
  <si>
    <t>INVATAMANT (1.1+1.2)</t>
  </si>
  <si>
    <r>
      <t xml:space="preserve">                                                                                                   </t>
    </r>
    <r>
      <rPr>
        <b/>
        <u/>
        <sz val="10"/>
        <rFont val="Arial"/>
        <family val="2"/>
        <charset val="238"/>
      </rPr>
      <t>PARTEA III CHELT SOCIAL- CULTURALE (1+2+3+4</t>
    </r>
    <r>
      <rPr>
        <b/>
        <sz val="10"/>
        <rFont val="Arial"/>
        <family val="2"/>
        <charset val="238"/>
      </rPr>
      <t>)</t>
    </r>
  </si>
  <si>
    <t>III</t>
  </si>
  <si>
    <t>Alte cheltuieli - ajutoare calamitati</t>
  </si>
  <si>
    <t>61.02.05.02</t>
  </si>
  <si>
    <t>2.a</t>
  </si>
  <si>
    <t>ORDINE PUBLICA SI SIGURANTA NATIONALA (2.a)</t>
  </si>
  <si>
    <t>60.02.02</t>
  </si>
  <si>
    <t>1.b</t>
  </si>
  <si>
    <t>1.a</t>
  </si>
  <si>
    <t>APARARE (1.a+1.b)</t>
  </si>
  <si>
    <r>
      <t xml:space="preserve">                                                                                                                   </t>
    </r>
    <r>
      <rPr>
        <b/>
        <u/>
        <sz val="10"/>
        <rFont val="Arial"/>
        <family val="2"/>
        <charset val="238"/>
      </rPr>
      <t>PARTEA II APARARE, ORDINE PUBLICA (1+2</t>
    </r>
    <r>
      <rPr>
        <b/>
        <sz val="10"/>
        <rFont val="Arial"/>
        <family val="2"/>
        <charset val="238"/>
      </rPr>
      <t>)</t>
    </r>
  </si>
  <si>
    <t>II</t>
  </si>
  <si>
    <t>30.03.05</t>
  </si>
  <si>
    <t xml:space="preserve">         Alte dobanzi</t>
  </si>
  <si>
    <t>30.02.05</t>
  </si>
  <si>
    <t xml:space="preserve">         Dobanzi aferente datoriei publice externe</t>
  </si>
  <si>
    <t>30.01.01</t>
  </si>
  <si>
    <t xml:space="preserve">         Dobanzi aferente datoriei publice interne</t>
  </si>
  <si>
    <t xml:space="preserve">III. Dobanzi aferente datoriei publice </t>
  </si>
  <si>
    <t>20.24.02</t>
  </si>
  <si>
    <t>DOBANZI</t>
  </si>
  <si>
    <t>51.01.24</t>
  </si>
  <si>
    <t>Trans catre unit in extrema dificultate</t>
  </si>
  <si>
    <t>54.02.50</t>
  </si>
  <si>
    <t>81.01.05</t>
  </si>
  <si>
    <t>Rambursare imprumuturi externe</t>
  </si>
  <si>
    <t>81.02.05</t>
  </si>
  <si>
    <t xml:space="preserve">Rambursare imprumuturi interne </t>
  </si>
  <si>
    <t>XIII. Rambursari de credite</t>
  </si>
  <si>
    <t>Operatiuni financiare</t>
  </si>
  <si>
    <t>2.c</t>
  </si>
  <si>
    <t xml:space="preserve">                asistenta sociala</t>
  </si>
  <si>
    <t>VI. Transferuri catre institutii publice</t>
  </si>
  <si>
    <t>54.02.10</t>
  </si>
  <si>
    <t>2.b</t>
  </si>
  <si>
    <t>V. fond de rezerva bugetara</t>
  </si>
  <si>
    <t>54.02.05</t>
  </si>
  <si>
    <t xml:space="preserve"> FOND DE REZERVA BUGETARA</t>
  </si>
  <si>
    <t>56.15.03</t>
  </si>
  <si>
    <t>51.02.01.03</t>
  </si>
  <si>
    <t>AUTORITATI PUBLICE SI ACTIUNI EXTERNE</t>
  </si>
  <si>
    <t>X Cheltuieli de capital</t>
  </si>
  <si>
    <t>III. Dobanzi aferente datoriei publice interne</t>
  </si>
  <si>
    <r>
      <t xml:space="preserve">                                                                                                                            </t>
    </r>
    <r>
      <rPr>
        <b/>
        <u/>
        <sz val="10"/>
        <rFont val="Arial"/>
        <family val="2"/>
        <charset val="238"/>
      </rPr>
      <t xml:space="preserve"> PARTEA I SERVICII PUBLICE  GENERALE (1+2+3)</t>
    </r>
    <r>
      <rPr>
        <b/>
        <sz val="10"/>
        <rFont val="Arial"/>
        <family val="2"/>
        <charset val="238"/>
      </rPr>
      <t xml:space="preserve"> </t>
    </r>
  </si>
  <si>
    <t>I</t>
  </si>
  <si>
    <t>Programe de dezvoltare</t>
  </si>
  <si>
    <t xml:space="preserve">Alte transferuri </t>
  </si>
  <si>
    <t>Transferuri pentru finantarea investitiilor la spitale</t>
  </si>
  <si>
    <t xml:space="preserve">Transferuri intre unitati ale administratiei publice </t>
  </si>
  <si>
    <t>TOTAL CHELTUIELI (I+II+III+IV+V)</t>
  </si>
  <si>
    <t>COD</t>
  </si>
  <si>
    <t xml:space="preserve">Sume FEN postaderare in contul platilor efectuate </t>
  </si>
  <si>
    <t>42.02.40</t>
  </si>
  <si>
    <t>Subventii ptr realizarea obiectivelor de inv in turism</t>
  </si>
  <si>
    <t>42.02.42</t>
  </si>
  <si>
    <t>Subventii primite in cadrul prog FEGA  implementate de APIA</t>
  </si>
  <si>
    <t>42.02.20</t>
  </si>
  <si>
    <t>Subventii pt sustinerea Proiecte FEN postaderare</t>
  </si>
  <si>
    <t>42.02.16.02</t>
  </si>
  <si>
    <t>Subv pt fin rep capitale in sanatate</t>
  </si>
  <si>
    <t>42.02.16.01</t>
  </si>
  <si>
    <t>Subv pt.fin aparatura medicala si echip comunic urgenta in sanatate</t>
  </si>
  <si>
    <t>SUBVENTII</t>
  </si>
  <si>
    <t>39.02.01</t>
  </si>
  <si>
    <t>Venituri din capital</t>
  </si>
  <si>
    <t>37.02.04</t>
  </si>
  <si>
    <t>Varsaminte din sectiunea de functionare</t>
  </si>
  <si>
    <t>Transferuri voluntare, altele decat subventiile</t>
  </si>
  <si>
    <t>VENITURI - SECTIUNEA  DE DEZVOLTARE</t>
  </si>
  <si>
    <t>42.02.44</t>
  </si>
  <si>
    <t>Subventii  pentru finantarea camerelor agricole</t>
  </si>
  <si>
    <t>42.02.35</t>
  </si>
  <si>
    <t>Subventii pt fin UMS</t>
  </si>
  <si>
    <t>42.02.21</t>
  </si>
  <si>
    <t>Finantarea drepturilor persoanelor cu handicap</t>
  </si>
  <si>
    <t>42.02.19</t>
  </si>
  <si>
    <t>Asistenta in pregatirea proiectelor prin Programul  Op reg 2007-2013</t>
  </si>
  <si>
    <t>42.02.09.01</t>
  </si>
  <si>
    <t xml:space="preserve">Subventii fin prog de pietruire drumuri </t>
  </si>
  <si>
    <t>Subventii de la bugetul de stat</t>
  </si>
  <si>
    <t>.00.17</t>
  </si>
  <si>
    <t>E</t>
  </si>
  <si>
    <t>Venituri din valorif unor bunuri ale instit publice</t>
  </si>
  <si>
    <t>37.02.03</t>
  </si>
  <si>
    <t>37.02.01</t>
  </si>
  <si>
    <t>Donatii si sponsorizari</t>
  </si>
  <si>
    <t>Transferuri voluntare</t>
  </si>
  <si>
    <t>36.02.50</t>
  </si>
  <si>
    <t>Alte venituri</t>
  </si>
  <si>
    <t>Diverse venituri</t>
  </si>
  <si>
    <t>35.02.01</t>
  </si>
  <si>
    <t>Venituri din amenzi si alte sanctiuni</t>
  </si>
  <si>
    <t>Amenzi, penalitati si confiscari</t>
  </si>
  <si>
    <t>33.02.50</t>
  </si>
  <si>
    <t>Venituri din prestari servicii si alte activitati</t>
  </si>
  <si>
    <t>33.02.27</t>
  </si>
  <si>
    <t>Contributia lunara a parintilor</t>
  </si>
  <si>
    <t>30.02.08</t>
  </si>
  <si>
    <t>Venituri din dividende</t>
  </si>
  <si>
    <t>Venituri din concesiuni si inchirieri</t>
  </si>
  <si>
    <t>30.02.03</t>
  </si>
  <si>
    <t>Restituiri de fonduri din anii precedenti</t>
  </si>
  <si>
    <t>30.02.01</t>
  </si>
  <si>
    <t>Varsaminte din profitul net</t>
  </si>
  <si>
    <t>Venituri din proprietate</t>
  </si>
  <si>
    <t>16.02.03</t>
  </si>
  <si>
    <t>Taxe si tarife pt elib de licente, autorizatii de funct</t>
  </si>
  <si>
    <t>16.02.02.02</t>
  </si>
  <si>
    <t>Impozit asupra mijloacelor de transport pers juridice</t>
  </si>
  <si>
    <t>16.02.02.01</t>
  </si>
  <si>
    <t>Impozit asupra mijloacelor de transport pers fizice</t>
  </si>
  <si>
    <t>Taxe pe utilizarea bunurilor, autorizarea uiliz bunurilor</t>
  </si>
  <si>
    <t>VENITURI PROPRII  (1+2+3+4+5+6)</t>
  </si>
  <si>
    <t>D</t>
  </si>
  <si>
    <t>11.02.06</t>
  </si>
  <si>
    <t>Sume def din TVA  pt echil bugete locale</t>
  </si>
  <si>
    <t>11.02.05</t>
  </si>
  <si>
    <t>Sume def din TVA  pentru drumuri</t>
  </si>
  <si>
    <t>Sume def din TVA pentru evidenta populatiei</t>
  </si>
  <si>
    <t>Fructe</t>
  </si>
  <si>
    <t>Produse lactate si de panificatie</t>
  </si>
  <si>
    <t>Centrele de asistenta</t>
  </si>
  <si>
    <t xml:space="preserve">Sustinerea sistemului de protectie a copilului </t>
  </si>
  <si>
    <t>11.02.01</t>
  </si>
  <si>
    <t>SUME DEFALCATE DIN TVA (1+2+3)</t>
  </si>
  <si>
    <t>.04.02.04</t>
  </si>
  <si>
    <t xml:space="preserve">Sume din impozit pe venit  pentru echilibrare </t>
  </si>
  <si>
    <t>.04.02.01</t>
  </si>
  <si>
    <t xml:space="preserve">Cote defalcate din impozitul pe venit </t>
  </si>
  <si>
    <t>COTE SI SUME DEF DIN IMPOZITUL PE VENIT</t>
  </si>
  <si>
    <t>01.02.01</t>
  </si>
  <si>
    <t xml:space="preserve">Impozit pe profit de la agentii economici </t>
  </si>
  <si>
    <t>IMPOZIT PE PROFIT</t>
  </si>
  <si>
    <t>A</t>
  </si>
  <si>
    <t>VENITURI - SECTIUNEA FUNCTIONARE</t>
  </si>
  <si>
    <t>Prefinantare</t>
  </si>
  <si>
    <t>Sume primite in contul platilor efectuate in anii anteriori</t>
  </si>
  <si>
    <t>Sume primite in contul platilor efectuate in anii curent</t>
  </si>
  <si>
    <t>45.02.18</t>
  </si>
  <si>
    <t>PROGRAMUL NORVEGIAN</t>
  </si>
  <si>
    <t>45.02.15.03</t>
  </si>
  <si>
    <t xml:space="preserve">PCF PER 2007-2013 </t>
  </si>
  <si>
    <t>45.02.15.01</t>
  </si>
  <si>
    <t>45.02.02.03</t>
  </si>
  <si>
    <t>45.02.02.02</t>
  </si>
  <si>
    <t>45.02.02.01</t>
  </si>
  <si>
    <t>45.02.02</t>
  </si>
  <si>
    <t xml:space="preserve">FSE          </t>
  </si>
  <si>
    <t>45.02.01.03</t>
  </si>
  <si>
    <t>45.02.01.02</t>
  </si>
  <si>
    <t>45.02.01.01</t>
  </si>
  <si>
    <t>45.02.01</t>
  </si>
  <si>
    <t>FEDR</t>
  </si>
  <si>
    <t>F</t>
  </si>
  <si>
    <t>42.02.51.01</t>
  </si>
  <si>
    <t>Subventii primite de la bugetul de stat pt finantarea unor programe de interes national</t>
  </si>
  <si>
    <t>42.02.18</t>
  </si>
  <si>
    <t>Subventii din veniturile proprii ale ministerului Sanatatii catre bug locale pt fin  investitiilor in sanatate</t>
  </si>
  <si>
    <t>42.02.16.03</t>
  </si>
  <si>
    <t xml:space="preserve">Subv.ptr finant altor investitii in sanatate </t>
  </si>
  <si>
    <t>42.02.16</t>
  </si>
  <si>
    <t>Varsaminte din sectiunea de dezvoltare</t>
  </si>
  <si>
    <t>Varsaminte din sectiunea de functionare pentru finantarea sectiunii de dezvoltare a bugetului local</t>
  </si>
  <si>
    <t>VENITURI PROPRII  (1+2+3+4+5+6+7)</t>
  </si>
  <si>
    <t>VENITURI - TOTAL( A+B+C+D+E+F)</t>
  </si>
  <si>
    <r>
      <t xml:space="preserve">       </t>
    </r>
    <r>
      <rPr>
        <b/>
        <u/>
        <sz val="10"/>
        <rFont val="Arial"/>
        <family val="2"/>
        <charset val="238"/>
      </rPr>
      <t>PARTEA  IV  SERVICII SI DEZVOLTARE PUBLICA (1+2</t>
    </r>
    <r>
      <rPr>
        <b/>
        <sz val="10"/>
        <rFont val="Arial"/>
        <family val="2"/>
        <charset val="238"/>
      </rPr>
      <t>)</t>
    </r>
  </si>
  <si>
    <t>Incasari din ramb imprum acordate</t>
  </si>
  <si>
    <t>Cheltuieli materiale - TVA</t>
  </si>
  <si>
    <t>PROIECT " Castru Jidova simbol al Romei la granita imperiu si lumea barbara</t>
  </si>
  <si>
    <t>67.02.50</t>
  </si>
  <si>
    <t>70.02.50</t>
  </si>
  <si>
    <r>
      <t xml:space="preserve">Cote defalcate din impozitul pe venit </t>
    </r>
    <r>
      <rPr>
        <b/>
        <sz val="8"/>
        <rFont val="Arial"/>
        <family val="2"/>
        <charset val="238"/>
      </rPr>
      <t xml:space="preserve">(11.25% </t>
    </r>
    <r>
      <rPr>
        <sz val="8"/>
        <rFont val="Arial"/>
        <family val="2"/>
        <charset val="238"/>
      </rPr>
      <t>)</t>
    </r>
  </si>
  <si>
    <r>
      <t>Sume din impozit pe venit  pentru echil.</t>
    </r>
    <r>
      <rPr>
        <b/>
        <sz val="9"/>
        <rFont val="Arial"/>
        <family val="2"/>
        <charset val="238"/>
      </rPr>
      <t xml:space="preserve"> (18.5% )</t>
    </r>
  </si>
  <si>
    <t>4.2.e</t>
  </si>
  <si>
    <t xml:space="preserve">Cheltuieli materiale </t>
  </si>
  <si>
    <t>Chheltuieli materiale - buget local</t>
  </si>
  <si>
    <t>Subventii pt finantarea investitiilor in sanatate</t>
  </si>
  <si>
    <t>MUZEUL VITICULTURII SI POMICULTURII GOLESTI</t>
  </si>
  <si>
    <t>CENTRUL JUDETEAN PENTRU CONSERVAREA SI PROMOVAREA CULTURII TRADITIONALE ARGES</t>
  </si>
  <si>
    <t>TEATRUL "AL. DAVILA" PITESTI</t>
  </si>
  <si>
    <t>SCOALA POPULARA DE ARTE SI MESERII PITESTI</t>
  </si>
  <si>
    <t>BIBLIOTECA JUDETEANA "DINICU GOLESCU"</t>
  </si>
  <si>
    <t>MUZEUL JUDETEAN ARGES</t>
  </si>
  <si>
    <t>CAMIN PERSOANE VARSTNICE MOZACENI</t>
  </si>
  <si>
    <t>Cheltuieli neeligibile</t>
  </si>
  <si>
    <t>PROIECT "Infiintarea unor loturi demonstrative cu livezi de inalta valoare biologica "</t>
  </si>
  <si>
    <t>PROIECT " Energie curata pentru spitale - producerea energiei termice pentru consumul propriu al unor spitale"</t>
  </si>
  <si>
    <t>42.02.52</t>
  </si>
  <si>
    <t>42.02.28</t>
  </si>
  <si>
    <t>37.02.50</t>
  </si>
  <si>
    <t>DIRECTIA JUDETEANA PENTRU EVIDENTA PERSOANELOR PITESTI</t>
  </si>
  <si>
    <t>ALTE SERVICII PUBLICE GEN.- TRANFERURI CATRE UNITATILE IN EXTREMA DIFICULTATE</t>
  </si>
  <si>
    <t xml:space="preserve">  ALTE SERVICII PUBLICE  GENERALE- RAMBURSARE CREDIT</t>
  </si>
  <si>
    <t>CENTRUL MILITAR JUDETEAN ARGES</t>
  </si>
  <si>
    <t>STRUCTURA TERITORIALA PENTRU PROBLEME SPECIALE ARGES</t>
  </si>
  <si>
    <t>INSPECTORATUL GENERAL PENTRU SITUATII DE URGENTA</t>
  </si>
  <si>
    <t>CENTRUL SCOLAR DE EDUCATIE INCLUZIVA "SF. FILOFTEIA" STEFANESTI</t>
  </si>
  <si>
    <t>CENTRUL SCOLAR DE EDUCATIE INCLUZIVA "SF. NICOLAE" CAMPULUNG</t>
  </si>
  <si>
    <t>SCOALA SPECIALA PENTRU COPII CU DEFICIENTE ASOCIATE "SF. STELIAN" COSTESTI</t>
  </si>
  <si>
    <t>GRADINITA SPECIALA " SF. ELENA" PITESTI</t>
  </si>
  <si>
    <t xml:space="preserve">  ALTE CHELTUIELI - PRODUSE  LACTATE, PANIFICATIE , MIERE SI FRUCTE</t>
  </si>
  <si>
    <t>CENTRUL JUDETEAN DE RESURSE SI ASISTENTA EDUCATIONALA</t>
  </si>
  <si>
    <t>UNITATI DE ASISTENTA MEDICO-SOCIALE (2.2.a+2.2.b+2.2.c)</t>
  </si>
  <si>
    <t>UNITATEA DE ASISTENTA MEDICO-SOCIALA CALINESTI</t>
  </si>
  <si>
    <t>UNITATEA DE ASISTENTA MEDICO-SOCIALA DEDULESTI</t>
  </si>
  <si>
    <t>UNITATEA DE ASISTENTA MEDICO-SOCIALA  SUICI</t>
  </si>
  <si>
    <t>CENTRUL DE CULTURA "BRATIANU" STEFANESTI</t>
  </si>
  <si>
    <t>DIRECTIA GENERALA DE ASISTENTA SOCIALA SI PROTECTIA COPILULUI ARGES</t>
  </si>
  <si>
    <t>CENTRUL DE INGRIJIRE SI ASISTENTA PITESTI</t>
  </si>
  <si>
    <t>CENTRUL DE INGRIJIRE SI ASISTENTA BASCOVELE</t>
  </si>
  <si>
    <t>CENTRUL DE INTEGRARE PRIN TERAPIE OCUPATIONALA TIGVENI</t>
  </si>
  <si>
    <t xml:space="preserve">CAMIN PERSOANE VARSTNICE DOMNESTI </t>
  </si>
  <si>
    <t>CAMIN PERSOANE VARSTNICE RUCAR</t>
  </si>
  <si>
    <t>UNITATI DE ASISTENTA MEDICO-SOCIALE (4.3.a+4.3.b+4.3.c)</t>
  </si>
  <si>
    <t>UNITATEA DE ASISTENTA MEDICO-SOCIALA SUICI</t>
  </si>
  <si>
    <t>SERVICIUL PUBLIC JUDETEAN SALVAMONT ARGES</t>
  </si>
  <si>
    <t>Alte transferuri voluntare</t>
  </si>
  <si>
    <t>Subventii primite din Fondul de Interventie</t>
  </si>
  <si>
    <t>Taxe si tarife pt elib de licente, autorizatii de functionare</t>
  </si>
  <si>
    <t>Subventii pt finantarea UAMS</t>
  </si>
  <si>
    <t>Subventii de la bugetul de stat pt. fin. investitiilor pt. instit. publ. de asist. soc. si UAMS</t>
  </si>
  <si>
    <t>Alte active fixe</t>
  </si>
  <si>
    <t>Ajutoare sociale in numerar</t>
  </si>
  <si>
    <t>Ajutoare sociale in natura -tichete</t>
  </si>
  <si>
    <t>87.02.04</t>
  </si>
  <si>
    <t>55.01.42</t>
  </si>
  <si>
    <t>Chletuieli neeligibile</t>
  </si>
  <si>
    <t>Finantare de la UE</t>
  </si>
  <si>
    <t>Transferuri interne</t>
  </si>
  <si>
    <t>Masini , echipamente si mijloace de transport</t>
  </si>
  <si>
    <t>Reparatii capitale</t>
  </si>
  <si>
    <t>Proiect "Reabilitare , conservare, punere in valoare Cetatea Oratea"</t>
  </si>
  <si>
    <t>PROIECT "Achizitii echipamente interventii in situatii de urgenta"</t>
  </si>
  <si>
    <t>PROIECT "Amenajare Complexul Muzeal Golesti"</t>
  </si>
  <si>
    <t>PROIECT "Reabilitare , conservare, punere in valoare Cetatea Poenari"</t>
  </si>
  <si>
    <t>2.d</t>
  </si>
  <si>
    <t>2.e</t>
  </si>
  <si>
    <t>ALTE SERVICII PUBLICE GENERALE - ALEGERI</t>
  </si>
  <si>
    <t>CENTRUL DE ZI MARINA CURTEA DE ARGES</t>
  </si>
  <si>
    <t>1.1.f</t>
  </si>
  <si>
    <t>Ajutoare sociale in natura</t>
  </si>
  <si>
    <t>Finantare nationala</t>
  </si>
  <si>
    <t>Finantare UE</t>
  </si>
  <si>
    <t>4.2.f</t>
  </si>
  <si>
    <t>4.2.g</t>
  </si>
  <si>
    <t>PROIECT "Zona montana a Argesului  si Muscelului diversitate si unicitate in Romania"</t>
  </si>
  <si>
    <t>SC APA ARGES  SA+ ASOCIATIA DEZVOLTARE INTRACOMUNITARA</t>
  </si>
  <si>
    <t xml:space="preserve">Finanatare nationala </t>
  </si>
  <si>
    <t>PROIECT "Controlul Integrat al Poluarii cu Nutrienti"</t>
  </si>
  <si>
    <t>MANAGEMENTUL INTEGRAT AL DESEURILOR SOLIDE JUDETUL ARGES</t>
  </si>
  <si>
    <t>Finanatare de la UE</t>
  </si>
  <si>
    <t xml:space="preserve">Cheltuieli neeligibile </t>
  </si>
  <si>
    <t>Camera Agricola Arges</t>
  </si>
  <si>
    <t>ALTE CHELTUIELI PENTRU ACTIUNI GENERALE ECONOMICE- PROTOCOL</t>
  </si>
  <si>
    <t>3.2.1</t>
  </si>
  <si>
    <t>Finantare nartionala</t>
  </si>
  <si>
    <t>3.2.2</t>
  </si>
  <si>
    <t>3.2.3</t>
  </si>
  <si>
    <t>VII. ALTE TRANSFERURI</t>
  </si>
  <si>
    <t>Programe cu finantare FEN</t>
  </si>
  <si>
    <t>Transferuri din b.l. catre asociatiile de dezvoltare intercomunitara</t>
  </si>
  <si>
    <t>ASOCIATIA DE DEZVOLTARE INTERCOMUNITARA MOLIVISU</t>
  </si>
  <si>
    <t>PROIECT "Valea superioara a Argesului - comori din lada de zestre"</t>
  </si>
  <si>
    <r>
      <t xml:space="preserve">                                                                                                      </t>
    </r>
    <r>
      <rPr>
        <b/>
        <u/>
        <sz val="10"/>
        <rFont val="Arial"/>
        <family val="2"/>
        <charset val="238"/>
      </rPr>
      <t>PARTEA V ACTIUNI ECONOMICE (1+2+3+4</t>
    </r>
    <r>
      <rPr>
        <b/>
        <sz val="10"/>
        <rFont val="Arial"/>
        <family val="2"/>
        <charset val="238"/>
      </rPr>
      <t>)</t>
    </r>
  </si>
  <si>
    <t>ALTE ACTIUNI ECONOMICE (4.1+4.2)</t>
  </si>
  <si>
    <t>Constructii</t>
  </si>
  <si>
    <t>Venituri din recuperarea cheltuielilor</t>
  </si>
  <si>
    <t>33.02.28</t>
  </si>
  <si>
    <t>36.02.01</t>
  </si>
  <si>
    <t>Venituri din aplicarea prescriptiei extinctive</t>
  </si>
  <si>
    <t>71.01.03</t>
  </si>
  <si>
    <t>Mobilier , aparatura birotica</t>
  </si>
  <si>
    <t>CONSILIUL JUDETEAN ARGES</t>
  </si>
  <si>
    <t>PROTECTIA MEDIULUI (2.1+2.2+2.3)</t>
  </si>
  <si>
    <t>42.02.59</t>
  </si>
  <si>
    <t>Subventii primite de la bugetul de stat pt finantarea subprogramului infrastructura la nivel judetean</t>
  </si>
  <si>
    <t>42.02.41</t>
  </si>
  <si>
    <t>Subventii din bugetul de stat pentru finantarea sanatatii</t>
  </si>
  <si>
    <t>MII LEI</t>
  </si>
  <si>
    <t>55.01.08</t>
  </si>
  <si>
    <t>85.01</t>
  </si>
  <si>
    <t>Proiect "Comenius Regio" - diversitate pentru educatia cu nevoi speciale</t>
  </si>
  <si>
    <t>56.02.03</t>
  </si>
  <si>
    <t>PROIECT "Reinsertie profesionala a persoanelor inactive pe piata muncii .."</t>
  </si>
  <si>
    <t>56.02.02</t>
  </si>
  <si>
    <t>45.02.15</t>
  </si>
  <si>
    <t>45.02.15.02</t>
  </si>
  <si>
    <t>ALTE SERVICII PUBLICE GENERALE (2.a+2.b+2.c)</t>
  </si>
  <si>
    <t>EXCEDENT / DEFICIT</t>
  </si>
  <si>
    <t>Transferuri Spitalul Judetean - arierate</t>
  </si>
  <si>
    <t>VI Transferuri, din care</t>
  </si>
  <si>
    <t>Transferuri curente spitale</t>
  </si>
  <si>
    <t>Programe Phare si alte progr. cu finantare neramb.</t>
  </si>
  <si>
    <t>Fnantare nationala</t>
  </si>
  <si>
    <t>COMPLEXUL DE SERVICII PENTRU PERSOANE CU DIZABILITATI VULTURESTI</t>
  </si>
  <si>
    <t>68.02.05.02.03</t>
  </si>
  <si>
    <t>4.2.d.1</t>
  </si>
  <si>
    <t>CENTRUL VULTURESTI</t>
  </si>
  <si>
    <t>4.2.d.2</t>
  </si>
  <si>
    <t>68.02.05.02.04</t>
  </si>
  <si>
    <t>4.2.c.1</t>
  </si>
  <si>
    <t>4.2.c.2</t>
  </si>
  <si>
    <t>COMPLEXUL DE LOCUINTE PROTEJATE TIGVENI</t>
  </si>
  <si>
    <t>CENTRE DE ASISTENTA (4.2.a+4.2.b+4.2.c+4.2.d+4.2.e+4.2.f+4.2.g)</t>
  </si>
  <si>
    <t>CENTRUL DE RECUPERARE SI REABILITARE NEUROPSIHIATRICA CALINESTI</t>
  </si>
  <si>
    <t>4.2.c.3</t>
  </si>
  <si>
    <t>4.2.d.3</t>
  </si>
  <si>
    <t>LOCUINTE PROTEJATE BUZOIESTI</t>
  </si>
  <si>
    <t>DENUMIRE  INDICATORI</t>
  </si>
  <si>
    <t>ANUL</t>
  </si>
  <si>
    <t>ESTIMARI</t>
  </si>
  <si>
    <t xml:space="preserve">BUGETUL DE VENITURI SI CHELTUIELI PE ANUL 2014 </t>
  </si>
  <si>
    <t>SI ESTIMARILE PE ANII 2015-2017</t>
  </si>
  <si>
    <t>ANEXA 1</t>
  </si>
  <si>
    <t>la Hotararea nr. ___ / __________.2014</t>
  </si>
  <si>
    <t>LOCUINTE SERVICII SI DEZVOLTARE PUBLICA (1.1+1.2)</t>
  </si>
  <si>
    <t>ACTIUNI GENERALE ECONOMICE (1.1+1.2+1.3)</t>
  </si>
  <si>
    <t>1.salarii, sporuri , indemnizatii si alte drepturi salariale</t>
  </si>
  <si>
    <t>2.cheltuieli cu bunuri si servicii</t>
  </si>
  <si>
    <t>3.hotarari judecatoresti</t>
  </si>
  <si>
    <t>Invatamant special , din care (1+2+3) :</t>
  </si>
  <si>
    <t xml:space="preserve">            1.   personal neclerical</t>
  </si>
  <si>
    <t xml:space="preserve">            2.  institutii de cultura preluate</t>
  </si>
  <si>
    <t>Cultura si culte din care (1+2 ):</t>
  </si>
  <si>
    <t>a.</t>
  </si>
  <si>
    <t>b.</t>
  </si>
  <si>
    <t>c.</t>
  </si>
  <si>
    <t>d.</t>
  </si>
  <si>
    <t>e.</t>
  </si>
  <si>
    <t>f.</t>
  </si>
  <si>
    <t>g.</t>
  </si>
  <si>
    <t>Sume def din TVA pentru finantarea cheltuielilor descentralizate (a+b+c+d+e+f+g+h) :</t>
  </si>
  <si>
    <t>Sume def din TVA pentru finantarea cheltuielilor descentralizate (a+b+c+d+e+f+g) :</t>
  </si>
</sst>
</file>

<file path=xl/styles.xml><?xml version="1.0" encoding="utf-8"?>
<styleSheet xmlns="http://schemas.openxmlformats.org/spreadsheetml/2006/main">
  <fonts count="25">
    <font>
      <sz val="10"/>
      <name val="Arial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u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Arial"/>
      <family val="2"/>
      <charset val="238"/>
    </font>
    <font>
      <sz val="10"/>
      <color indexed="10"/>
      <name val="Arial"/>
      <family val="2"/>
      <charset val="238"/>
    </font>
    <font>
      <u/>
      <sz val="8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b/>
      <u/>
      <sz val="8"/>
      <color rgb="FFFF0000"/>
      <name val="Arial"/>
      <family val="2"/>
      <charset val="238"/>
    </font>
    <font>
      <u/>
      <sz val="10"/>
      <name val="Arial"/>
      <family val="2"/>
      <charset val="238"/>
    </font>
    <font>
      <b/>
      <u/>
      <sz val="14"/>
      <name val="Arial"/>
      <family val="2"/>
      <charset val="238"/>
    </font>
    <font>
      <u/>
      <sz val="14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rgb="FF00FF00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CCFF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1">
    <xf numFmtId="0" fontId="0" fillId="0" borderId="0" xfId="0"/>
    <xf numFmtId="2" fontId="0" fillId="0" borderId="0" xfId="0" applyNumberFormat="1" applyBorder="1"/>
    <xf numFmtId="0" fontId="0" fillId="0" borderId="0" xfId="0" applyBorder="1"/>
    <xf numFmtId="0" fontId="2" fillId="0" borderId="0" xfId="0" applyFont="1" applyBorder="1"/>
    <xf numFmtId="0" fontId="1" fillId="2" borderId="1" xfId="0" applyFont="1" applyFill="1" applyBorder="1"/>
    <xf numFmtId="0" fontId="1" fillId="0" borderId="1" xfId="0" applyFont="1" applyBorder="1"/>
    <xf numFmtId="2" fontId="0" fillId="0" borderId="1" xfId="0" applyNumberFormat="1" applyBorder="1"/>
    <xf numFmtId="0" fontId="6" fillId="0" borderId="3" xfId="0" applyFont="1" applyBorder="1"/>
    <xf numFmtId="0" fontId="0" fillId="0" borderId="1" xfId="0" applyBorder="1"/>
    <xf numFmtId="2" fontId="0" fillId="3" borderId="1" xfId="0" applyNumberFormat="1" applyFill="1" applyBorder="1"/>
    <xf numFmtId="0" fontId="6" fillId="3" borderId="3" xfId="0" applyFont="1" applyFill="1" applyBorder="1"/>
    <xf numFmtId="2" fontId="1" fillId="3" borderId="1" xfId="0" applyNumberFormat="1" applyFont="1" applyFill="1" applyBorder="1"/>
    <xf numFmtId="0" fontId="1" fillId="3" borderId="3" xfId="0" applyFont="1" applyFill="1" applyBorder="1"/>
    <xf numFmtId="0" fontId="6" fillId="4" borderId="3" xfId="0" applyFont="1" applyFill="1" applyBorder="1"/>
    <xf numFmtId="0" fontId="5" fillId="0" borderId="4" xfId="0" applyFont="1" applyBorder="1" applyAlignment="1">
      <alignment horizontal="right"/>
    </xf>
    <xf numFmtId="0" fontId="6" fillId="2" borderId="3" xfId="0" applyFont="1" applyFill="1" applyBorder="1"/>
    <xf numFmtId="2" fontId="6" fillId="2" borderId="1" xfId="0" applyNumberFormat="1" applyFont="1" applyFill="1" applyBorder="1"/>
    <xf numFmtId="0" fontId="5" fillId="3" borderId="4" xfId="0" applyFont="1" applyFill="1" applyBorder="1" applyAlignment="1">
      <alignment horizontal="right"/>
    </xf>
    <xf numFmtId="0" fontId="4" fillId="3" borderId="4" xfId="0" applyFont="1" applyFill="1" applyBorder="1" applyAlignment="1">
      <alignment horizontal="right"/>
    </xf>
    <xf numFmtId="2" fontId="1" fillId="5" borderId="1" xfId="0" applyNumberFormat="1" applyFont="1" applyFill="1" applyBorder="1"/>
    <xf numFmtId="2" fontId="1" fillId="6" borderId="1" xfId="0" applyNumberFormat="1" applyFont="1" applyFill="1" applyBorder="1"/>
    <xf numFmtId="2" fontId="0" fillId="6" borderId="1" xfId="0" applyNumberFormat="1" applyFill="1" applyBorder="1"/>
    <xf numFmtId="2" fontId="1" fillId="2" borderId="1" xfId="0" applyNumberFormat="1" applyFont="1" applyFill="1" applyBorder="1"/>
    <xf numFmtId="0" fontId="6" fillId="7" borderId="3" xfId="0" applyFont="1" applyFill="1" applyBorder="1"/>
    <xf numFmtId="0" fontId="1" fillId="3" borderId="1" xfId="0" applyFont="1" applyFill="1" applyBorder="1"/>
    <xf numFmtId="0" fontId="1" fillId="8" borderId="5" xfId="0" applyFont="1" applyFill="1" applyBorder="1"/>
    <xf numFmtId="2" fontId="1" fillId="9" borderId="1" xfId="0" applyNumberFormat="1" applyFont="1" applyFill="1" applyBorder="1"/>
    <xf numFmtId="0" fontId="5" fillId="9" borderId="4" xfId="0" applyFont="1" applyFill="1" applyBorder="1" applyAlignment="1">
      <alignment horizontal="right"/>
    </xf>
    <xf numFmtId="2" fontId="6" fillId="3" borderId="1" xfId="0" applyNumberFormat="1" applyFont="1" applyFill="1" applyBorder="1"/>
    <xf numFmtId="2" fontId="1" fillId="10" borderId="1" xfId="0" applyNumberFormat="1" applyFont="1" applyFill="1" applyBorder="1"/>
    <xf numFmtId="0" fontId="5" fillId="10" borderId="4" xfId="0" applyFont="1" applyFill="1" applyBorder="1" applyAlignment="1">
      <alignment horizontal="right"/>
    </xf>
    <xf numFmtId="2" fontId="0" fillId="0" borderId="0" xfId="0" applyNumberFormat="1"/>
    <xf numFmtId="0" fontId="5" fillId="2" borderId="4" xfId="0" applyFont="1" applyFill="1" applyBorder="1" applyAlignment="1">
      <alignment horizontal="right"/>
    </xf>
    <xf numFmtId="0" fontId="1" fillId="3" borderId="3" xfId="0" applyFont="1" applyFill="1" applyBorder="1" applyAlignment="1">
      <alignment wrapText="1"/>
    </xf>
    <xf numFmtId="0" fontId="1" fillId="0" borderId="3" xfId="0" applyFont="1" applyBorder="1"/>
    <xf numFmtId="2" fontId="0" fillId="10" borderId="1" xfId="0" applyNumberFormat="1" applyFill="1" applyBorder="1"/>
    <xf numFmtId="0" fontId="4" fillId="10" borderId="4" xfId="0" applyFont="1" applyFill="1" applyBorder="1" applyAlignment="1">
      <alignment horizontal="right"/>
    </xf>
    <xf numFmtId="2" fontId="6" fillId="7" borderId="1" xfId="0" applyNumberFormat="1" applyFont="1" applyFill="1" applyBorder="1"/>
    <xf numFmtId="0" fontId="5" fillId="7" borderId="4" xfId="0" applyFont="1" applyFill="1" applyBorder="1" applyAlignment="1">
      <alignment horizontal="right"/>
    </xf>
    <xf numFmtId="2" fontId="2" fillId="8" borderId="1" xfId="0" applyNumberFormat="1" applyFont="1" applyFill="1" applyBorder="1"/>
    <xf numFmtId="2" fontId="2" fillId="3" borderId="1" xfId="0" applyNumberFormat="1" applyFont="1" applyFill="1" applyBorder="1"/>
    <xf numFmtId="2" fontId="0" fillId="2" borderId="1" xfId="0" applyNumberFormat="1" applyFill="1" applyBorder="1"/>
    <xf numFmtId="0" fontId="1" fillId="7" borderId="3" xfId="0" applyFont="1" applyFill="1" applyBorder="1"/>
    <xf numFmtId="0" fontId="4" fillId="5" borderId="4" xfId="0" applyFont="1" applyFill="1" applyBorder="1" applyAlignment="1">
      <alignment horizontal="right"/>
    </xf>
    <xf numFmtId="0" fontId="1" fillId="6" borderId="3" xfId="0" applyFont="1" applyFill="1" applyBorder="1"/>
    <xf numFmtId="0" fontId="4" fillId="9" borderId="4" xfId="0" applyFont="1" applyFill="1" applyBorder="1" applyAlignment="1">
      <alignment horizontal="right"/>
    </xf>
    <xf numFmtId="2" fontId="0" fillId="9" borderId="1" xfId="0" applyNumberFormat="1" applyFill="1" applyBorder="1"/>
    <xf numFmtId="0" fontId="1" fillId="0" borderId="0" xfId="0" applyFont="1"/>
    <xf numFmtId="0" fontId="4" fillId="0" borderId="4" xfId="0" applyFont="1" applyBorder="1" applyAlignment="1">
      <alignment horizontal="right"/>
    </xf>
    <xf numFmtId="0" fontId="1" fillId="10" borderId="5" xfId="0" applyFont="1" applyFill="1" applyBorder="1"/>
    <xf numFmtId="0" fontId="4" fillId="8" borderId="4" xfId="0" applyFont="1" applyFill="1" applyBorder="1" applyAlignment="1">
      <alignment horizontal="right"/>
    </xf>
    <xf numFmtId="0" fontId="1" fillId="9" borderId="3" xfId="0" applyFont="1" applyFill="1" applyBorder="1"/>
    <xf numFmtId="0" fontId="1" fillId="6" borderId="1" xfId="0" applyFont="1" applyFill="1" applyBorder="1"/>
    <xf numFmtId="0" fontId="5" fillId="4" borderId="4" xfId="0" applyFont="1" applyFill="1" applyBorder="1" applyAlignment="1">
      <alignment horizontal="right"/>
    </xf>
    <xf numFmtId="0" fontId="0" fillId="0" borderId="3" xfId="0" applyBorder="1"/>
    <xf numFmtId="0" fontId="4" fillId="11" borderId="4" xfId="0" applyFont="1" applyFill="1" applyBorder="1" applyAlignment="1">
      <alignment horizontal="right"/>
    </xf>
    <xf numFmtId="0" fontId="6" fillId="11" borderId="3" xfId="0" applyFont="1" applyFill="1" applyBorder="1"/>
    <xf numFmtId="0" fontId="11" fillId="8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0" fontId="3" fillId="8" borderId="4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right"/>
    </xf>
    <xf numFmtId="2" fontId="6" fillId="6" borderId="1" xfId="0" applyNumberFormat="1" applyFont="1" applyFill="1" applyBorder="1"/>
    <xf numFmtId="2" fontId="1" fillId="7" borderId="1" xfId="0" applyNumberFormat="1" applyFont="1" applyFill="1" applyBorder="1"/>
    <xf numFmtId="2" fontId="1" fillId="8" borderId="1" xfId="0" applyNumberFormat="1" applyFont="1" applyFill="1" applyBorder="1"/>
    <xf numFmtId="0" fontId="4" fillId="8" borderId="7" xfId="0" applyFont="1" applyFill="1" applyBorder="1" applyAlignment="1">
      <alignment horizontal="right"/>
    </xf>
    <xf numFmtId="0" fontId="4" fillId="3" borderId="7" xfId="0" applyFont="1" applyFill="1" applyBorder="1" applyAlignment="1">
      <alignment horizontal="right"/>
    </xf>
    <xf numFmtId="0" fontId="1" fillId="3" borderId="5" xfId="0" applyFont="1" applyFill="1" applyBorder="1"/>
    <xf numFmtId="0" fontId="4" fillId="3" borderId="1" xfId="0" applyFont="1" applyFill="1" applyBorder="1" applyAlignment="1">
      <alignment horizontal="right"/>
    </xf>
    <xf numFmtId="0" fontId="6" fillId="0" borderId="1" xfId="0" applyFont="1" applyBorder="1"/>
    <xf numFmtId="0" fontId="12" fillId="0" borderId="1" xfId="0" applyFont="1" applyBorder="1"/>
    <xf numFmtId="2" fontId="0" fillId="5" borderId="1" xfId="0" applyNumberFormat="1" applyFill="1" applyBorder="1"/>
    <xf numFmtId="0" fontId="6" fillId="2" borderId="1" xfId="0" applyFont="1" applyFill="1" applyBorder="1"/>
    <xf numFmtId="0" fontId="1" fillId="7" borderId="5" xfId="0" applyFont="1" applyFill="1" applyBorder="1"/>
    <xf numFmtId="0" fontId="5" fillId="0" borderId="4" xfId="0" applyFont="1" applyFill="1" applyBorder="1" applyAlignment="1">
      <alignment horizontal="right"/>
    </xf>
    <xf numFmtId="0" fontId="6" fillId="0" borderId="3" xfId="0" applyFont="1" applyFill="1" applyBorder="1"/>
    <xf numFmtId="0" fontId="5" fillId="0" borderId="7" xfId="0" applyFont="1" applyFill="1" applyBorder="1" applyAlignment="1">
      <alignment horizontal="right"/>
    </xf>
    <xf numFmtId="0" fontId="6" fillId="0" borderId="5" xfId="0" applyFont="1" applyFill="1" applyBorder="1"/>
    <xf numFmtId="0" fontId="0" fillId="0" borderId="1" xfId="0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6" fillId="0" borderId="3" xfId="0" applyFont="1" applyBorder="1" applyAlignment="1">
      <alignment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0" applyFont="1" applyBorder="1"/>
    <xf numFmtId="0" fontId="6" fillId="0" borderId="0" xfId="0" applyFont="1"/>
    <xf numFmtId="2" fontId="1" fillId="8" borderId="2" xfId="0" applyNumberFormat="1" applyFont="1" applyFill="1" applyBorder="1"/>
    <xf numFmtId="0" fontId="2" fillId="0" borderId="0" xfId="0" applyFont="1" applyFill="1" applyBorder="1"/>
    <xf numFmtId="2" fontId="6" fillId="0" borderId="3" xfId="0" applyNumberFormat="1" applyFont="1" applyBorder="1"/>
    <xf numFmtId="2" fontId="10" fillId="2" borderId="1" xfId="0" applyNumberFormat="1" applyFont="1" applyFill="1" applyBorder="1"/>
    <xf numFmtId="2" fontId="6" fillId="0" borderId="3" xfId="0" applyNumberFormat="1" applyFont="1" applyBorder="1" applyAlignment="1">
      <alignment wrapText="1"/>
    </xf>
    <xf numFmtId="0" fontId="5" fillId="0" borderId="6" xfId="0" applyFont="1" applyFill="1" applyBorder="1" applyAlignment="1">
      <alignment horizontal="right"/>
    </xf>
    <xf numFmtId="0" fontId="1" fillId="13" borderId="3" xfId="0" applyFont="1" applyFill="1" applyBorder="1" applyAlignment="1">
      <alignment wrapText="1"/>
    </xf>
    <xf numFmtId="0" fontId="4" fillId="13" borderId="4" xfId="0" applyFont="1" applyFill="1" applyBorder="1" applyAlignment="1">
      <alignment horizontal="right"/>
    </xf>
    <xf numFmtId="2" fontId="1" fillId="13" borderId="1" xfId="0" applyNumberFormat="1" applyFont="1" applyFill="1" applyBorder="1"/>
    <xf numFmtId="0" fontId="5" fillId="13" borderId="4" xfId="0" applyFont="1" applyFill="1" applyBorder="1" applyAlignment="1">
      <alignment horizontal="right"/>
    </xf>
    <xf numFmtId="0" fontId="1" fillId="13" borderId="4" xfId="0" applyFont="1" applyFill="1" applyBorder="1" applyAlignment="1">
      <alignment horizontal="center" wrapText="1"/>
    </xf>
    <xf numFmtId="2" fontId="6" fillId="13" borderId="1" xfId="0" applyNumberFormat="1" applyFont="1" applyFill="1" applyBorder="1"/>
    <xf numFmtId="0" fontId="3" fillId="0" borderId="0" xfId="0" applyFont="1" applyBorder="1"/>
    <xf numFmtId="0" fontId="0" fillId="0" borderId="4" xfId="0" applyBorder="1"/>
    <xf numFmtId="0" fontId="0" fillId="5" borderId="0" xfId="0" applyFill="1"/>
    <xf numFmtId="0" fontId="5" fillId="5" borderId="4" xfId="0" applyFont="1" applyFill="1" applyBorder="1" applyAlignment="1">
      <alignment horizontal="right"/>
    </xf>
    <xf numFmtId="0" fontId="6" fillId="5" borderId="3" xfId="0" applyFont="1" applyFill="1" applyBorder="1"/>
    <xf numFmtId="2" fontId="6" fillId="5" borderId="1" xfId="0" applyNumberFormat="1" applyFont="1" applyFill="1" applyBorder="1"/>
    <xf numFmtId="0" fontId="6" fillId="3" borderId="3" xfId="0" applyFont="1" applyFill="1" applyBorder="1" applyAlignment="1">
      <alignment wrapText="1"/>
    </xf>
    <xf numFmtId="0" fontId="6" fillId="0" borderId="4" xfId="0" applyFont="1" applyBorder="1"/>
    <xf numFmtId="0" fontId="6" fillId="5" borderId="3" xfId="0" applyFont="1" applyFill="1" applyBorder="1" applyAlignment="1">
      <alignment wrapText="1"/>
    </xf>
    <xf numFmtId="0" fontId="5" fillId="14" borderId="4" xfId="0" applyFont="1" applyFill="1" applyBorder="1" applyAlignment="1">
      <alignment horizontal="right"/>
    </xf>
    <xf numFmtId="0" fontId="1" fillId="6" borderId="3" xfId="0" applyFont="1" applyFill="1" applyBorder="1" applyAlignment="1">
      <alignment wrapText="1"/>
    </xf>
    <xf numFmtId="0" fontId="5" fillId="6" borderId="4" xfId="0" applyFont="1" applyFill="1" applyBorder="1" applyAlignment="1">
      <alignment horizontal="right"/>
    </xf>
    <xf numFmtId="0" fontId="6" fillId="6" borderId="1" xfId="0" applyFont="1" applyFill="1" applyBorder="1"/>
    <xf numFmtId="2" fontId="6" fillId="10" borderId="1" xfId="0" applyNumberFormat="1" applyFont="1" applyFill="1" applyBorder="1"/>
    <xf numFmtId="0" fontId="1" fillId="14" borderId="3" xfId="0" applyFont="1" applyFill="1" applyBorder="1"/>
    <xf numFmtId="2" fontId="1" fillId="14" borderId="1" xfId="0" applyNumberFormat="1" applyFont="1" applyFill="1" applyBorder="1"/>
    <xf numFmtId="0" fontId="6" fillId="6" borderId="3" xfId="0" applyFont="1" applyFill="1" applyBorder="1"/>
    <xf numFmtId="0" fontId="6" fillId="12" borderId="3" xfId="0" applyFont="1" applyFill="1" applyBorder="1"/>
    <xf numFmtId="0" fontId="5" fillId="12" borderId="4" xfId="0" applyFont="1" applyFill="1" applyBorder="1" applyAlignment="1">
      <alignment horizontal="right"/>
    </xf>
    <xf numFmtId="0" fontId="0" fillId="12" borderId="0" xfId="0" applyFill="1"/>
    <xf numFmtId="0" fontId="5" fillId="12" borderId="6" xfId="0" applyFont="1" applyFill="1" applyBorder="1" applyAlignment="1">
      <alignment horizontal="right"/>
    </xf>
    <xf numFmtId="2" fontId="6" fillId="14" borderId="1" xfId="0" applyNumberFormat="1" applyFont="1" applyFill="1" applyBorder="1"/>
    <xf numFmtId="0" fontId="6" fillId="15" borderId="3" xfId="0" applyFont="1" applyFill="1" applyBorder="1"/>
    <xf numFmtId="0" fontId="5" fillId="15" borderId="4" xfId="0" applyFont="1" applyFill="1" applyBorder="1" applyAlignment="1">
      <alignment horizontal="right"/>
    </xf>
    <xf numFmtId="0" fontId="4" fillId="15" borderId="4" xfId="0" applyFont="1" applyFill="1" applyBorder="1" applyAlignment="1">
      <alignment horizontal="right"/>
    </xf>
    <xf numFmtId="0" fontId="0" fillId="6" borderId="3" xfId="0" applyFill="1" applyBorder="1"/>
    <xf numFmtId="0" fontId="4" fillId="6" borderId="4" xfId="0" applyFont="1" applyFill="1" applyBorder="1" applyAlignment="1">
      <alignment horizontal="right"/>
    </xf>
    <xf numFmtId="0" fontId="1" fillId="15" borderId="3" xfId="0" applyFont="1" applyFill="1" applyBorder="1" applyAlignment="1">
      <alignment wrapText="1"/>
    </xf>
    <xf numFmtId="2" fontId="2" fillId="15" borderId="1" xfId="0" applyNumberFormat="1" applyFont="1" applyFill="1" applyBorder="1"/>
    <xf numFmtId="0" fontId="0" fillId="15" borderId="0" xfId="0" applyFill="1"/>
    <xf numFmtId="2" fontId="0" fillId="15" borderId="1" xfId="0" applyNumberFormat="1" applyFill="1" applyBorder="1"/>
    <xf numFmtId="2" fontId="6" fillId="15" borderId="1" xfId="0" applyNumberFormat="1" applyFont="1" applyFill="1" applyBorder="1"/>
    <xf numFmtId="0" fontId="6" fillId="5" borderId="1" xfId="0" applyFont="1" applyFill="1" applyBorder="1"/>
    <xf numFmtId="0" fontId="1" fillId="12" borderId="3" xfId="0" applyFont="1" applyFill="1" applyBorder="1" applyAlignment="1">
      <alignment wrapText="1"/>
    </xf>
    <xf numFmtId="0" fontId="4" fillId="14" borderId="4" xfId="0" applyFont="1" applyFill="1" applyBorder="1" applyAlignment="1">
      <alignment horizontal="right"/>
    </xf>
    <xf numFmtId="0" fontId="1" fillId="15" borderId="3" xfId="0" applyFont="1" applyFill="1" applyBorder="1"/>
    <xf numFmtId="2" fontId="0" fillId="14" borderId="1" xfId="0" applyNumberFormat="1" applyFill="1" applyBorder="1"/>
    <xf numFmtId="0" fontId="1" fillId="5" borderId="3" xfId="0" applyFont="1" applyFill="1" applyBorder="1"/>
    <xf numFmtId="0" fontId="7" fillId="6" borderId="0" xfId="0" applyFont="1" applyFill="1" applyAlignment="1">
      <alignment wrapText="1"/>
    </xf>
    <xf numFmtId="0" fontId="7" fillId="6" borderId="1" xfId="0" applyFont="1" applyFill="1" applyBorder="1" applyAlignment="1">
      <alignment wrapText="1"/>
    </xf>
    <xf numFmtId="0" fontId="1" fillId="10" borderId="1" xfId="0" applyFont="1" applyFill="1" applyBorder="1"/>
    <xf numFmtId="0" fontId="6" fillId="14" borderId="3" xfId="0" applyFont="1" applyFill="1" applyBorder="1"/>
    <xf numFmtId="2" fontId="1" fillId="15" borderId="1" xfId="0" applyNumberFormat="1" applyFont="1" applyFill="1" applyBorder="1"/>
    <xf numFmtId="0" fontId="14" fillId="0" borderId="1" xfId="0" applyFont="1" applyBorder="1"/>
    <xf numFmtId="0" fontId="18" fillId="0" borderId="1" xfId="0" applyFont="1" applyBorder="1"/>
    <xf numFmtId="2" fontId="18" fillId="0" borderId="1" xfId="0" applyNumberFormat="1" applyFont="1" applyBorder="1"/>
    <xf numFmtId="0" fontId="1" fillId="6" borderId="1" xfId="0" applyFont="1" applyFill="1" applyBorder="1" applyAlignment="1">
      <alignment wrapText="1"/>
    </xf>
    <xf numFmtId="2" fontId="0" fillId="2" borderId="0" xfId="0" applyNumberFormat="1" applyFill="1" applyBorder="1"/>
    <xf numFmtId="0" fontId="1" fillId="3" borderId="14" xfId="0" applyFont="1" applyFill="1" applyBorder="1"/>
    <xf numFmtId="0" fontId="4" fillId="3" borderId="15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0" fillId="6" borderId="4" xfId="0" applyFill="1" applyBorder="1"/>
    <xf numFmtId="0" fontId="5" fillId="14" borderId="4" xfId="0" applyFont="1" applyFill="1" applyBorder="1"/>
    <xf numFmtId="0" fontId="5" fillId="0" borderId="4" xfId="0" applyFont="1" applyBorder="1"/>
    <xf numFmtId="0" fontId="19" fillId="0" borderId="4" xfId="0" applyFont="1" applyBorder="1"/>
    <xf numFmtId="2" fontId="1" fillId="12" borderId="1" xfId="0" applyNumberFormat="1" applyFont="1" applyFill="1" applyBorder="1"/>
    <xf numFmtId="2" fontId="0" fillId="0" borderId="1" xfId="0" applyNumberFormat="1" applyBorder="1" applyAlignment="1">
      <alignment horizontal="right"/>
    </xf>
    <xf numFmtId="2" fontId="6" fillId="9" borderId="1" xfId="0" applyNumberFormat="1" applyFont="1" applyFill="1" applyBorder="1"/>
    <xf numFmtId="2" fontId="6" fillId="12" borderId="1" xfId="0" applyNumberFormat="1" applyFont="1" applyFill="1" applyBorder="1"/>
    <xf numFmtId="2" fontId="17" fillId="3" borderId="1" xfId="0" applyNumberFormat="1" applyFont="1" applyFill="1" applyBorder="1"/>
    <xf numFmtId="2" fontId="14" fillId="2" borderId="1" xfId="0" applyNumberFormat="1" applyFont="1" applyFill="1" applyBorder="1"/>
    <xf numFmtId="2" fontId="1" fillId="11" borderId="1" xfId="0" applyNumberFormat="1" applyFont="1" applyFill="1" applyBorder="1"/>
    <xf numFmtId="0" fontId="1" fillId="16" borderId="1" xfId="0" applyFont="1" applyFill="1" applyBorder="1"/>
    <xf numFmtId="2" fontId="0" fillId="16" borderId="1" xfId="0" applyNumberFormat="1" applyFill="1" applyBorder="1"/>
    <xf numFmtId="0" fontId="5" fillId="16" borderId="4" xfId="0" applyFont="1" applyFill="1" applyBorder="1" applyAlignment="1">
      <alignment horizontal="right"/>
    </xf>
    <xf numFmtId="2" fontId="1" fillId="16" borderId="1" xfId="0" applyNumberFormat="1" applyFont="1" applyFill="1" applyBorder="1"/>
    <xf numFmtId="2" fontId="2" fillId="16" borderId="1" xfId="0" applyNumberFormat="1" applyFont="1" applyFill="1" applyBorder="1"/>
    <xf numFmtId="2" fontId="1" fillId="3" borderId="17" xfId="0" applyNumberFormat="1" applyFont="1" applyFill="1" applyBorder="1"/>
    <xf numFmtId="2" fontId="17" fillId="2" borderId="1" xfId="0" applyNumberFormat="1" applyFont="1" applyFill="1" applyBorder="1"/>
    <xf numFmtId="0" fontId="13" fillId="0" borderId="0" xfId="0" applyFont="1" applyAlignment="1">
      <alignment horizontal="left"/>
    </xf>
    <xf numFmtId="0" fontId="0" fillId="0" borderId="16" xfId="0" applyBorder="1"/>
    <xf numFmtId="0" fontId="5" fillId="0" borderId="1" xfId="0" applyFont="1" applyFill="1" applyBorder="1" applyAlignment="1">
      <alignment horizontal="right"/>
    </xf>
    <xf numFmtId="0" fontId="6" fillId="0" borderId="0" xfId="0" applyFont="1" applyBorder="1" applyAlignment="1">
      <alignment wrapText="1"/>
    </xf>
    <xf numFmtId="0" fontId="17" fillId="0" borderId="0" xfId="0" applyFont="1"/>
    <xf numFmtId="2" fontId="1" fillId="0" borderId="0" xfId="0" applyNumberFormat="1" applyFont="1" applyBorder="1"/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5" fillId="5" borderId="4" xfId="0" applyFont="1" applyFill="1" applyBorder="1" applyAlignment="1">
      <alignment horizontal="right"/>
    </xf>
    <xf numFmtId="2" fontId="14" fillId="5" borderId="1" xfId="0" applyNumberFormat="1" applyFont="1" applyFill="1" applyBorder="1"/>
    <xf numFmtId="0" fontId="1" fillId="0" borderId="16" xfId="0" applyFont="1" applyBorder="1" applyAlignment="1">
      <alignment horizontal="center"/>
    </xf>
    <xf numFmtId="0" fontId="6" fillId="0" borderId="16" xfId="0" applyFont="1" applyBorder="1"/>
    <xf numFmtId="0" fontId="5" fillId="0" borderId="13" xfId="0" applyFont="1" applyBorder="1" applyAlignment="1">
      <alignment horizontal="right"/>
    </xf>
    <xf numFmtId="2" fontId="0" fillId="0" borderId="1" xfId="0" applyNumberFormat="1" applyFill="1" applyBorder="1"/>
    <xf numFmtId="0" fontId="14" fillId="0" borderId="0" xfId="0" applyFont="1"/>
    <xf numFmtId="0" fontId="1" fillId="16" borderId="3" xfId="0" applyFont="1" applyFill="1" applyBorder="1" applyAlignment="1">
      <alignment wrapText="1"/>
    </xf>
    <xf numFmtId="0" fontId="4" fillId="16" borderId="4" xfId="0" applyFont="1" applyFill="1" applyBorder="1" applyAlignment="1">
      <alignment horizontal="right"/>
    </xf>
    <xf numFmtId="2" fontId="6" fillId="16" borderId="1" xfId="0" applyNumberFormat="1" applyFont="1" applyFill="1" applyBorder="1"/>
    <xf numFmtId="0" fontId="1" fillId="16" borderId="3" xfId="0" applyFont="1" applyFill="1" applyBorder="1"/>
    <xf numFmtId="0" fontId="17" fillId="0" borderId="1" xfId="0" applyFont="1" applyBorder="1" applyAlignment="1">
      <alignment horizontal="center" wrapText="1"/>
    </xf>
    <xf numFmtId="0" fontId="0" fillId="0" borderId="4" xfId="0" applyBorder="1" applyAlignment="1">
      <alignment horizontal="right"/>
    </xf>
    <xf numFmtId="2" fontId="6" fillId="0" borderId="0" xfId="0" applyNumberFormat="1" applyFont="1" applyBorder="1"/>
    <xf numFmtId="0" fontId="23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2" fontId="17" fillId="16" borderId="1" xfId="0" applyNumberFormat="1" applyFont="1" applyFill="1" applyBorder="1"/>
    <xf numFmtId="2" fontId="18" fillId="16" borderId="1" xfId="0" applyNumberFormat="1" applyFont="1" applyFill="1" applyBorder="1"/>
    <xf numFmtId="2" fontId="17" fillId="10" borderId="1" xfId="0" applyNumberFormat="1" applyFont="1" applyFill="1" applyBorder="1"/>
    <xf numFmtId="2" fontId="14" fillId="0" borderId="1" xfId="0" applyNumberFormat="1" applyFont="1" applyBorder="1"/>
    <xf numFmtId="2" fontId="14" fillId="10" borderId="1" xfId="0" applyNumberFormat="1" applyFont="1" applyFill="1" applyBorder="1"/>
    <xf numFmtId="2" fontId="18" fillId="3" borderId="1" xfId="0" applyNumberFormat="1" applyFont="1" applyFill="1" applyBorder="1"/>
    <xf numFmtId="2" fontId="14" fillId="3" borderId="1" xfId="0" applyNumberFormat="1" applyFont="1" applyFill="1" applyBorder="1"/>
    <xf numFmtId="2" fontId="14" fillId="16" borderId="1" xfId="0" applyNumberFormat="1" applyFont="1" applyFill="1" applyBorder="1"/>
    <xf numFmtId="2" fontId="17" fillId="5" borderId="1" xfId="0" applyNumberFormat="1" applyFont="1" applyFill="1" applyBorder="1"/>
    <xf numFmtId="2" fontId="17" fillId="8" borderId="1" xfId="0" applyNumberFormat="1" applyFont="1" applyFill="1" applyBorder="1"/>
    <xf numFmtId="2" fontId="17" fillId="7" borderId="1" xfId="0" applyNumberFormat="1" applyFont="1" applyFill="1" applyBorder="1"/>
    <xf numFmtId="2" fontId="14" fillId="5" borderId="13" xfId="0" applyNumberFormat="1" applyFont="1" applyFill="1" applyBorder="1"/>
    <xf numFmtId="2" fontId="14" fillId="2" borderId="4" xfId="0" applyNumberFormat="1" applyFont="1" applyFill="1" applyBorder="1"/>
    <xf numFmtId="2" fontId="17" fillId="3" borderId="17" xfId="0" applyNumberFormat="1" applyFont="1" applyFill="1" applyBorder="1"/>
    <xf numFmtId="2" fontId="17" fillId="8" borderId="2" xfId="0" applyNumberFormat="1" applyFont="1" applyFill="1" applyBorder="1"/>
    <xf numFmtId="2" fontId="17" fillId="15" borderId="1" xfId="0" applyNumberFormat="1" applyFont="1" applyFill="1" applyBorder="1"/>
    <xf numFmtId="2" fontId="18" fillId="8" borderId="1" xfId="0" applyNumberFormat="1" applyFont="1" applyFill="1" applyBorder="1"/>
    <xf numFmtId="2" fontId="14" fillId="15" borderId="1" xfId="0" applyNumberFormat="1" applyFont="1" applyFill="1" applyBorder="1"/>
    <xf numFmtId="2" fontId="14" fillId="7" borderId="1" xfId="0" applyNumberFormat="1" applyFont="1" applyFill="1" applyBorder="1"/>
    <xf numFmtId="2" fontId="14" fillId="6" borderId="1" xfId="0" applyNumberFormat="1" applyFont="1" applyFill="1" applyBorder="1"/>
    <xf numFmtId="2" fontId="14" fillId="14" borderId="1" xfId="0" applyNumberFormat="1" applyFont="1" applyFill="1" applyBorder="1"/>
    <xf numFmtId="2" fontId="14" fillId="0" borderId="1" xfId="0" applyNumberFormat="1" applyFont="1" applyBorder="1" applyAlignment="1">
      <alignment horizontal="right"/>
    </xf>
    <xf numFmtId="2" fontId="14" fillId="13" borderId="1" xfId="0" applyNumberFormat="1" applyFont="1" applyFill="1" applyBorder="1"/>
    <xf numFmtId="2" fontId="17" fillId="14" borderId="1" xfId="0" applyNumberFormat="1" applyFont="1" applyFill="1" applyBorder="1"/>
    <xf numFmtId="2" fontId="14" fillId="9" borderId="1" xfId="0" applyNumberFormat="1" applyFont="1" applyFill="1" applyBorder="1"/>
    <xf numFmtId="2" fontId="14" fillId="12" borderId="1" xfId="0" applyNumberFormat="1" applyFont="1" applyFill="1" applyBorder="1"/>
    <xf numFmtId="2" fontId="17" fillId="6" borderId="1" xfId="0" applyNumberFormat="1" applyFont="1" applyFill="1" applyBorder="1"/>
    <xf numFmtId="2" fontId="17" fillId="9" borderId="1" xfId="0" applyNumberFormat="1" applyFont="1" applyFill="1" applyBorder="1"/>
    <xf numFmtId="2" fontId="17" fillId="13" borderId="1" xfId="0" applyNumberFormat="1" applyFont="1" applyFill="1" applyBorder="1"/>
    <xf numFmtId="2" fontId="17" fillId="11" borderId="1" xfId="0" applyNumberFormat="1" applyFont="1" applyFill="1" applyBorder="1"/>
    <xf numFmtId="2" fontId="18" fillId="15" borderId="1" xfId="0" applyNumberFormat="1" applyFont="1" applyFill="1" applyBorder="1"/>
    <xf numFmtId="2" fontId="17" fillId="12" borderId="1" xfId="0" applyNumberFormat="1" applyFont="1" applyFill="1" applyBorder="1"/>
    <xf numFmtId="0" fontId="14" fillId="0" borderId="0" xfId="0" applyFont="1" applyBorder="1"/>
    <xf numFmtId="2" fontId="14" fillId="0" borderId="16" xfId="0" applyNumberFormat="1" applyFont="1" applyBorder="1" applyAlignment="1"/>
    <xf numFmtId="2" fontId="24" fillId="2" borderId="1" xfId="0" applyNumberFormat="1" applyFont="1" applyFill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4" xfId="0" applyFont="1" applyBorder="1" applyAlignment="1">
      <alignment horizontal="right"/>
    </xf>
    <xf numFmtId="0" fontId="18" fillId="0" borderId="0" xfId="0" applyFont="1" applyBorder="1"/>
    <xf numFmtId="0" fontId="19" fillId="0" borderId="0" xfId="0" applyFont="1" applyBorder="1"/>
    <xf numFmtId="2" fontId="18" fillId="0" borderId="0" xfId="0" applyNumberFormat="1" applyFont="1" applyBorder="1"/>
    <xf numFmtId="0" fontId="8" fillId="13" borderId="4" xfId="0" applyFont="1" applyFill="1" applyBorder="1" applyAlignment="1">
      <alignment wrapText="1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18" xfId="0" applyFont="1" applyBorder="1" applyAlignment="1">
      <alignment horizontal="right"/>
    </xf>
    <xf numFmtId="0" fontId="4" fillId="0" borderId="19" xfId="0" applyFont="1" applyBorder="1" applyAlignment="1">
      <alignment horizontal="right"/>
    </xf>
    <xf numFmtId="0" fontId="4" fillId="3" borderId="2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2" borderId="1" xfId="0" applyFont="1" applyFill="1" applyBorder="1" applyAlignment="1">
      <alignment horizontal="right"/>
    </xf>
    <xf numFmtId="0" fontId="4" fillId="5" borderId="1" xfId="0" applyFont="1" applyFill="1" applyBorder="1" applyAlignment="1">
      <alignment horizontal="right"/>
    </xf>
    <xf numFmtId="0" fontId="4" fillId="8" borderId="1" xfId="0" applyFont="1" applyFill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7" borderId="2" xfId="0" applyFont="1" applyFill="1" applyBorder="1" applyAlignment="1">
      <alignment horizontal="right"/>
    </xf>
    <xf numFmtId="0" fontId="4" fillId="16" borderId="2" xfId="0" applyFont="1" applyFill="1" applyBorder="1" applyAlignment="1">
      <alignment horizontal="right"/>
    </xf>
    <xf numFmtId="0" fontId="4" fillId="5" borderId="2" xfId="0" applyFont="1" applyFill="1" applyBorder="1" applyAlignment="1">
      <alignment horizontal="right"/>
    </xf>
    <xf numFmtId="0" fontId="4" fillId="16" borderId="1" xfId="0" applyFont="1" applyFill="1" applyBorder="1" applyAlignment="1">
      <alignment horizontal="right"/>
    </xf>
    <xf numFmtId="0" fontId="4" fillId="0" borderId="16" xfId="0" applyFont="1" applyFill="1" applyBorder="1" applyAlignment="1">
      <alignment horizontal="right"/>
    </xf>
    <xf numFmtId="0" fontId="4" fillId="3" borderId="12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4" fillId="6" borderId="1" xfId="0" applyFont="1" applyFill="1" applyBorder="1" applyAlignment="1">
      <alignment horizontal="right"/>
    </xf>
    <xf numFmtId="0" fontId="15" fillId="0" borderId="1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16" fillId="0" borderId="1" xfId="0" applyFont="1" applyBorder="1" applyAlignment="1">
      <alignment horizontal="right"/>
    </xf>
    <xf numFmtId="0" fontId="4" fillId="0" borderId="16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2" fontId="4" fillId="3" borderId="1" xfId="0" applyNumberFormat="1" applyFont="1" applyFill="1" applyBorder="1" applyAlignment="1">
      <alignment horizontal="right"/>
    </xf>
    <xf numFmtId="0" fontId="4" fillId="15" borderId="1" xfId="0" applyFont="1" applyFill="1" applyBorder="1" applyAlignment="1">
      <alignment horizontal="right"/>
    </xf>
    <xf numFmtId="0" fontId="4" fillId="12" borderId="1" xfId="0" applyFont="1" applyFill="1" applyBorder="1" applyAlignment="1">
      <alignment horizontal="right"/>
    </xf>
    <xf numFmtId="0" fontId="4" fillId="4" borderId="1" xfId="0" applyFont="1" applyFill="1" applyBorder="1" applyAlignment="1">
      <alignment horizontal="right"/>
    </xf>
    <xf numFmtId="0" fontId="4" fillId="14" borderId="1" xfId="0" applyFont="1" applyFill="1" applyBorder="1" applyAlignment="1">
      <alignment horizontal="right"/>
    </xf>
    <xf numFmtId="0" fontId="4" fillId="10" borderId="1" xfId="0" applyFont="1" applyFill="1" applyBorder="1" applyAlignment="1">
      <alignment horizontal="right"/>
    </xf>
    <xf numFmtId="0" fontId="5" fillId="14" borderId="1" xfId="0" applyFont="1" applyFill="1" applyBorder="1" applyAlignment="1">
      <alignment horizontal="right"/>
    </xf>
    <xf numFmtId="0" fontId="5" fillId="5" borderId="1" xfId="0" applyFont="1" applyFill="1" applyBorder="1" applyAlignment="1">
      <alignment horizontal="right"/>
    </xf>
    <xf numFmtId="0" fontId="15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14" fillId="5" borderId="0" xfId="0" applyFont="1" applyFill="1"/>
    <xf numFmtId="0" fontId="13" fillId="0" borderId="0" xfId="0" applyFont="1" applyBorder="1" applyAlignment="1">
      <alignment horizontal="center"/>
    </xf>
    <xf numFmtId="0" fontId="0" fillId="0" borderId="0" xfId="0" applyAlignment="1"/>
    <xf numFmtId="0" fontId="6" fillId="15" borderId="1" xfId="0" applyFont="1" applyFill="1" applyBorder="1"/>
    <xf numFmtId="0" fontId="5" fillId="15" borderId="1" xfId="0" applyFont="1" applyFill="1" applyBorder="1" applyAlignment="1">
      <alignment horizontal="right"/>
    </xf>
    <xf numFmtId="0" fontId="8" fillId="6" borderId="1" xfId="0" applyFont="1" applyFill="1" applyBorder="1" applyAlignment="1">
      <alignment wrapText="1"/>
    </xf>
    <xf numFmtId="0" fontId="5" fillId="6" borderId="1" xfId="0" applyFont="1" applyFill="1" applyBorder="1" applyAlignment="1">
      <alignment horizontal="right"/>
    </xf>
    <xf numFmtId="0" fontId="5" fillId="10" borderId="1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0" fillId="0" borderId="0" xfId="0" applyFont="1" applyAlignment="1"/>
    <xf numFmtId="0" fontId="13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3" xfId="0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0" fillId="0" borderId="0" xfId="0" applyAlignment="1"/>
    <xf numFmtId="0" fontId="5" fillId="0" borderId="0" xfId="0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1" fillId="5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9CCFF"/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75"/>
  <sheetViews>
    <sheetView tabSelected="1" workbookViewId="0">
      <pane xSplit="3" ySplit="11" topLeftCell="D112" activePane="bottomRight" state="frozen"/>
      <selection pane="topRight" activeCell="D1" sqref="D1"/>
      <selection pane="bottomLeft" activeCell="A12" sqref="A12"/>
      <selection pane="bottomRight" activeCell="L122" sqref="L122"/>
    </sheetView>
  </sheetViews>
  <sheetFormatPr defaultRowHeight="12.75"/>
  <cols>
    <col min="1" max="1" width="5" style="254" customWidth="1"/>
    <col min="2" max="2" width="49.5703125" customWidth="1"/>
    <col min="3" max="3" width="10.28515625" customWidth="1"/>
    <col min="4" max="4" width="9.42578125" style="182" customWidth="1"/>
    <col min="5" max="5" width="9.28515625" customWidth="1"/>
    <col min="6" max="6" width="9.42578125" customWidth="1"/>
    <col min="7" max="7" width="9.5703125" customWidth="1"/>
    <col min="8" max="9" width="9.5703125" bestFit="1" customWidth="1"/>
  </cols>
  <sheetData>
    <row r="1" spans="1:7" s="47" customFormat="1" ht="15.75">
      <c r="A1" s="234"/>
      <c r="B1" s="47" t="s">
        <v>416</v>
      </c>
      <c r="D1" s="190"/>
      <c r="E1" s="168"/>
      <c r="F1" s="168"/>
      <c r="G1" s="168"/>
    </row>
    <row r="2" spans="1:7">
      <c r="A2" s="235"/>
      <c r="B2" s="276"/>
      <c r="C2" s="276"/>
      <c r="D2" s="277" t="s">
        <v>457</v>
      </c>
      <c r="E2" s="278"/>
      <c r="F2" s="287"/>
      <c r="G2" s="287"/>
    </row>
    <row r="3" spans="1:7">
      <c r="A3" s="235"/>
      <c r="B3" s="227"/>
      <c r="C3" s="227"/>
      <c r="D3" s="277" t="s">
        <v>458</v>
      </c>
      <c r="E3" s="277"/>
      <c r="F3" s="287"/>
      <c r="G3" s="287"/>
    </row>
    <row r="4" spans="1:7" ht="18">
      <c r="A4" s="235"/>
      <c r="B4" s="279"/>
      <c r="C4" s="280"/>
      <c r="D4" s="280"/>
      <c r="E4" s="281"/>
      <c r="F4" s="281"/>
    </row>
    <row r="5" spans="1:7" ht="15.75">
      <c r="A5" s="282" t="s">
        <v>455</v>
      </c>
      <c r="B5" s="287"/>
      <c r="C5" s="287"/>
      <c r="D5" s="287"/>
      <c r="E5" s="287"/>
      <c r="F5" s="287"/>
      <c r="G5" s="287"/>
    </row>
    <row r="6" spans="1:7" ht="15.75">
      <c r="A6" s="286" t="s">
        <v>456</v>
      </c>
      <c r="B6" s="287"/>
      <c r="C6" s="287"/>
      <c r="D6" s="287"/>
      <c r="E6" s="287"/>
      <c r="F6" s="287"/>
      <c r="G6" s="287"/>
    </row>
    <row r="7" spans="1:7" ht="15.75">
      <c r="A7" s="269"/>
      <c r="B7" s="270"/>
      <c r="C7" s="270"/>
      <c r="D7" s="270"/>
      <c r="E7" s="270"/>
      <c r="F7" s="270"/>
      <c r="G7" s="270"/>
    </row>
    <row r="8" spans="1:7" ht="13.5" thickBot="1">
      <c r="A8" s="235"/>
      <c r="B8" s="85"/>
      <c r="C8" s="84"/>
      <c r="D8" s="191"/>
      <c r="E8" s="228"/>
      <c r="F8" s="228"/>
      <c r="G8" s="228" t="s">
        <v>422</v>
      </c>
    </row>
    <row r="9" spans="1:7">
      <c r="A9" s="236"/>
      <c r="B9" s="83" t="s">
        <v>452</v>
      </c>
      <c r="C9" s="82" t="s">
        <v>194</v>
      </c>
      <c r="D9" s="187" t="s">
        <v>453</v>
      </c>
      <c r="E9" s="283" t="s">
        <v>454</v>
      </c>
      <c r="F9" s="284"/>
      <c r="G9" s="285"/>
    </row>
    <row r="10" spans="1:7" ht="25.5" customHeight="1" thickBot="1">
      <c r="A10" s="237"/>
      <c r="B10" s="81"/>
      <c r="C10" s="80"/>
      <c r="D10" s="187">
        <v>2014</v>
      </c>
      <c r="E10" s="178">
        <v>2015</v>
      </c>
      <c r="F10" s="178">
        <v>2016</v>
      </c>
      <c r="G10" s="178">
        <v>2017</v>
      </c>
    </row>
    <row r="11" spans="1:7">
      <c r="A11" s="238"/>
      <c r="B11" s="66" t="s">
        <v>308</v>
      </c>
      <c r="C11" s="65"/>
      <c r="D11" s="192">
        <f>D14+D17+D33+D60+D82+D12</f>
        <v>260687.53999999998</v>
      </c>
      <c r="E11" s="164">
        <f>E14+E17+E33+E60+E82+E12</f>
        <v>267878</v>
      </c>
      <c r="F11" s="164">
        <f>F14+F17+F33+F60+F82+F12</f>
        <v>271320</v>
      </c>
      <c r="G11" s="164">
        <f>G14+G17+G33+G60+G82+G12</f>
        <v>275716</v>
      </c>
    </row>
    <row r="12" spans="1:7">
      <c r="A12" s="67" t="s">
        <v>277</v>
      </c>
      <c r="B12" s="66" t="s">
        <v>276</v>
      </c>
      <c r="C12" s="65">
        <v>1.02</v>
      </c>
      <c r="D12" s="158">
        <f t="shared" ref="D12:G12" si="0">D13</f>
        <v>185</v>
      </c>
      <c r="E12" s="11">
        <f t="shared" si="0"/>
        <v>200</v>
      </c>
      <c r="F12" s="11">
        <f t="shared" si="0"/>
        <v>215</v>
      </c>
      <c r="G12" s="11">
        <f t="shared" si="0"/>
        <v>230</v>
      </c>
    </row>
    <row r="13" spans="1:7">
      <c r="A13" s="239"/>
      <c r="B13" s="76" t="s">
        <v>275</v>
      </c>
      <c r="C13" s="75" t="s">
        <v>274</v>
      </c>
      <c r="D13" s="159">
        <v>185</v>
      </c>
      <c r="E13" s="16">
        <v>200</v>
      </c>
      <c r="F13" s="16">
        <v>215</v>
      </c>
      <c r="G13" s="16">
        <v>230</v>
      </c>
    </row>
    <row r="14" spans="1:7">
      <c r="A14" s="67" t="s">
        <v>1</v>
      </c>
      <c r="B14" s="12" t="s">
        <v>273</v>
      </c>
      <c r="C14" s="18">
        <v>4.0199999999999996</v>
      </c>
      <c r="D14" s="193">
        <f t="shared" ref="D14:G14" si="1">D15+D16</f>
        <v>96556</v>
      </c>
      <c r="E14" s="165">
        <f t="shared" si="1"/>
        <v>98787</v>
      </c>
      <c r="F14" s="165">
        <f t="shared" si="1"/>
        <v>100982</v>
      </c>
      <c r="G14" s="165">
        <f t="shared" si="1"/>
        <v>103617</v>
      </c>
    </row>
    <row r="15" spans="1:7" ht="14.25" customHeight="1">
      <c r="A15" s="240"/>
      <c r="B15" s="89" t="s">
        <v>315</v>
      </c>
      <c r="C15" s="14" t="s">
        <v>271</v>
      </c>
      <c r="D15" s="159">
        <v>66892</v>
      </c>
      <c r="E15" s="41">
        <v>68412</v>
      </c>
      <c r="F15" s="41">
        <v>69932</v>
      </c>
      <c r="G15" s="41">
        <v>71757</v>
      </c>
    </row>
    <row r="16" spans="1:7" ht="15" customHeight="1">
      <c r="A16" s="240"/>
      <c r="B16" s="91" t="s">
        <v>316</v>
      </c>
      <c r="C16" s="14" t="s">
        <v>269</v>
      </c>
      <c r="D16" s="159">
        <v>29664</v>
      </c>
      <c r="E16" s="41">
        <v>30375</v>
      </c>
      <c r="F16" s="41">
        <v>31050</v>
      </c>
      <c r="G16" s="41">
        <v>31860</v>
      </c>
    </row>
    <row r="17" spans="1:13">
      <c r="A17" s="67" t="s">
        <v>0</v>
      </c>
      <c r="B17" s="12" t="s">
        <v>268</v>
      </c>
      <c r="C17" s="17">
        <v>11.02</v>
      </c>
      <c r="D17" s="193">
        <f>D18+D31+D32</f>
        <v>82804</v>
      </c>
      <c r="E17" s="193">
        <f>E18+E31+E32</f>
        <v>87701</v>
      </c>
      <c r="F17" s="193">
        <f>F18+F31+F32</f>
        <v>88748</v>
      </c>
      <c r="G17" s="193">
        <f>G18+G31+G32</f>
        <v>90263</v>
      </c>
      <c r="I17" s="2"/>
      <c r="J17" s="2"/>
    </row>
    <row r="18" spans="1:13" ht="25.5">
      <c r="A18" s="67">
        <v>1</v>
      </c>
      <c r="B18" s="33" t="s">
        <v>476</v>
      </c>
      <c r="C18" s="17" t="s">
        <v>267</v>
      </c>
      <c r="D18" s="192">
        <f>D19+D20+D21+D22+D23+D27+D30</f>
        <v>58923</v>
      </c>
      <c r="E18" s="192">
        <f t="shared" ref="E18:G18" si="2">E19+E20+E21+E22+E23+E27+E30</f>
        <v>59224</v>
      </c>
      <c r="F18" s="192">
        <f t="shared" si="2"/>
        <v>59559</v>
      </c>
      <c r="G18" s="192">
        <f t="shared" si="2"/>
        <v>60402</v>
      </c>
      <c r="I18" s="2"/>
      <c r="J18" s="2"/>
    </row>
    <row r="19" spans="1:13" ht="17.25" customHeight="1">
      <c r="A19" s="240" t="s">
        <v>468</v>
      </c>
      <c r="B19" s="79" t="s">
        <v>266</v>
      </c>
      <c r="C19" s="14"/>
      <c r="D19" s="159">
        <v>16676</v>
      </c>
      <c r="E19" s="41">
        <v>16676</v>
      </c>
      <c r="F19" s="41">
        <v>16676</v>
      </c>
      <c r="G19" s="41">
        <v>16676</v>
      </c>
      <c r="I19" s="189"/>
      <c r="J19" s="1"/>
    </row>
    <row r="20" spans="1:13">
      <c r="A20" s="240" t="s">
        <v>469</v>
      </c>
      <c r="B20" s="7" t="s">
        <v>265</v>
      </c>
      <c r="C20" s="14"/>
      <c r="D20" s="159">
        <v>10321</v>
      </c>
      <c r="E20" s="41">
        <v>10321</v>
      </c>
      <c r="F20" s="41">
        <v>10321</v>
      </c>
      <c r="G20" s="41">
        <v>10321</v>
      </c>
      <c r="I20" s="189"/>
      <c r="J20" s="2"/>
    </row>
    <row r="21" spans="1:13">
      <c r="A21" s="240" t="s">
        <v>470</v>
      </c>
      <c r="B21" s="7" t="s">
        <v>264</v>
      </c>
      <c r="C21" s="14"/>
      <c r="D21" s="159">
        <v>12756</v>
      </c>
      <c r="E21" s="41">
        <v>12756</v>
      </c>
      <c r="F21" s="41">
        <v>12756</v>
      </c>
      <c r="G21" s="41">
        <v>12756</v>
      </c>
      <c r="I21" s="189"/>
      <c r="J21" s="1"/>
      <c r="K21" s="31"/>
      <c r="L21" s="31"/>
      <c r="M21" s="31"/>
    </row>
    <row r="22" spans="1:13">
      <c r="A22" s="240" t="s">
        <v>471</v>
      </c>
      <c r="B22" s="7" t="s">
        <v>263</v>
      </c>
      <c r="C22" s="14"/>
      <c r="D22" s="159">
        <v>420</v>
      </c>
      <c r="E22" s="226">
        <v>420</v>
      </c>
      <c r="F22" s="226">
        <v>420</v>
      </c>
      <c r="G22" s="226">
        <v>420</v>
      </c>
      <c r="I22" s="189"/>
      <c r="J22" s="189"/>
      <c r="K22" s="189"/>
    </row>
    <row r="23" spans="1:13">
      <c r="A23" s="240" t="s">
        <v>472</v>
      </c>
      <c r="B23" s="7" t="s">
        <v>464</v>
      </c>
      <c r="C23" s="14"/>
      <c r="D23" s="159">
        <v>11800</v>
      </c>
      <c r="E23" s="41">
        <v>12085</v>
      </c>
      <c r="F23" s="41">
        <v>12407</v>
      </c>
      <c r="G23" s="41">
        <v>13238</v>
      </c>
      <c r="I23" s="189"/>
      <c r="J23" s="2"/>
    </row>
    <row r="24" spans="1:13">
      <c r="A24" s="240"/>
      <c r="B24" s="7" t="s">
        <v>461</v>
      </c>
      <c r="C24" s="14"/>
      <c r="D24" s="159">
        <v>10039</v>
      </c>
      <c r="E24" s="41">
        <v>10274</v>
      </c>
      <c r="F24" s="41">
        <v>10550</v>
      </c>
      <c r="G24" s="41">
        <v>11304</v>
      </c>
      <c r="I24" s="189"/>
      <c r="J24" s="189"/>
      <c r="K24" s="189"/>
      <c r="L24" s="189"/>
    </row>
    <row r="25" spans="1:13">
      <c r="A25" s="240"/>
      <c r="B25" s="7" t="s">
        <v>462</v>
      </c>
      <c r="C25" s="14"/>
      <c r="D25" s="159">
        <v>1094</v>
      </c>
      <c r="E25" s="41">
        <v>1125</v>
      </c>
      <c r="F25" s="41">
        <v>1153</v>
      </c>
      <c r="G25" s="41">
        <v>1179</v>
      </c>
      <c r="I25" s="189"/>
      <c r="J25" s="2"/>
    </row>
    <row r="26" spans="1:13">
      <c r="A26" s="240"/>
      <c r="B26" s="7" t="s">
        <v>463</v>
      </c>
      <c r="C26" s="14"/>
      <c r="D26" s="159">
        <v>667</v>
      </c>
      <c r="E26" s="41">
        <v>686</v>
      </c>
      <c r="F26" s="41">
        <v>704</v>
      </c>
      <c r="G26" s="41">
        <v>755</v>
      </c>
      <c r="I26" s="189"/>
      <c r="J26" s="2"/>
    </row>
    <row r="27" spans="1:13">
      <c r="A27" s="240" t="s">
        <v>473</v>
      </c>
      <c r="B27" s="7" t="s">
        <v>467</v>
      </c>
      <c r="C27" s="14"/>
      <c r="D27" s="195">
        <f>D28+D29</f>
        <v>6850</v>
      </c>
      <c r="E27" s="195">
        <f t="shared" ref="E27:G27" si="3">E28+E29</f>
        <v>6858</v>
      </c>
      <c r="F27" s="195">
        <f t="shared" si="3"/>
        <v>6864</v>
      </c>
      <c r="G27" s="195">
        <f t="shared" si="3"/>
        <v>6870</v>
      </c>
      <c r="I27" s="189"/>
      <c r="J27" s="189"/>
      <c r="K27" s="189"/>
    </row>
    <row r="28" spans="1:13">
      <c r="A28" s="240"/>
      <c r="B28" s="7" t="s">
        <v>465</v>
      </c>
      <c r="C28" s="14"/>
      <c r="D28" s="159">
        <v>6750</v>
      </c>
      <c r="E28" s="226">
        <v>6750</v>
      </c>
      <c r="F28" s="226">
        <v>6750</v>
      </c>
      <c r="G28" s="226">
        <v>6750</v>
      </c>
      <c r="I28" s="189"/>
      <c r="J28" s="2"/>
    </row>
    <row r="29" spans="1:13">
      <c r="A29" s="240"/>
      <c r="B29" s="7" t="s">
        <v>466</v>
      </c>
      <c r="C29" s="14"/>
      <c r="D29" s="159">
        <v>100</v>
      </c>
      <c r="E29" s="226">
        <v>108</v>
      </c>
      <c r="F29" s="226">
        <v>114</v>
      </c>
      <c r="G29" s="226">
        <v>120</v>
      </c>
      <c r="I29" s="189"/>
      <c r="J29" s="2"/>
    </row>
    <row r="30" spans="1:13">
      <c r="A30" s="240" t="s">
        <v>474</v>
      </c>
      <c r="B30" s="7" t="s">
        <v>262</v>
      </c>
      <c r="C30" s="14"/>
      <c r="D30" s="159">
        <v>100</v>
      </c>
      <c r="E30" s="226">
        <v>108</v>
      </c>
      <c r="F30" s="226">
        <v>115</v>
      </c>
      <c r="G30" s="226">
        <v>121</v>
      </c>
      <c r="I30" s="2"/>
      <c r="J30" s="2"/>
    </row>
    <row r="31" spans="1:13">
      <c r="A31" s="240">
        <v>2</v>
      </c>
      <c r="B31" s="34" t="s">
        <v>261</v>
      </c>
      <c r="C31" s="14" t="s">
        <v>260</v>
      </c>
      <c r="D31" s="196">
        <v>12038</v>
      </c>
      <c r="E31" s="35">
        <v>16281</v>
      </c>
      <c r="F31" s="35">
        <v>16688</v>
      </c>
      <c r="G31" s="35">
        <v>17072</v>
      </c>
    </row>
    <row r="32" spans="1:13">
      <c r="A32" s="240">
        <v>3</v>
      </c>
      <c r="B32" s="34" t="s">
        <v>259</v>
      </c>
      <c r="C32" s="14" t="s">
        <v>258</v>
      </c>
      <c r="D32" s="159">
        <v>11843</v>
      </c>
      <c r="E32" s="41">
        <v>12196</v>
      </c>
      <c r="F32" s="41">
        <v>12501</v>
      </c>
      <c r="G32" s="41">
        <v>12789</v>
      </c>
    </row>
    <row r="33" spans="1:7">
      <c r="A33" s="67" t="s">
        <v>257</v>
      </c>
      <c r="B33" s="12" t="s">
        <v>307</v>
      </c>
      <c r="C33" s="18"/>
      <c r="D33" s="197">
        <f t="shared" ref="D33:G33" si="4">D34+D38+D43+D49+D52+D57+D47+D59</f>
        <v>6298</v>
      </c>
      <c r="E33" s="40">
        <f t="shared" si="4"/>
        <v>6420</v>
      </c>
      <c r="F33" s="40">
        <f t="shared" si="4"/>
        <v>6605</v>
      </c>
      <c r="G33" s="40">
        <f t="shared" si="4"/>
        <v>6836</v>
      </c>
    </row>
    <row r="34" spans="1:7">
      <c r="A34" s="67">
        <v>1</v>
      </c>
      <c r="B34" s="12" t="s">
        <v>255</v>
      </c>
      <c r="C34" s="17">
        <v>16.02</v>
      </c>
      <c r="D34" s="198">
        <f t="shared" ref="D34:G34" si="5">D35+D37+D36</f>
        <v>1860</v>
      </c>
      <c r="E34" s="28">
        <f t="shared" si="5"/>
        <v>1900</v>
      </c>
      <c r="F34" s="28">
        <f t="shared" si="5"/>
        <v>1980</v>
      </c>
      <c r="G34" s="28">
        <f t="shared" si="5"/>
        <v>2050</v>
      </c>
    </row>
    <row r="35" spans="1:7">
      <c r="A35" s="240"/>
      <c r="B35" s="7" t="s">
        <v>254</v>
      </c>
      <c r="C35" s="14" t="s">
        <v>253</v>
      </c>
      <c r="D35" s="159">
        <v>110</v>
      </c>
      <c r="E35" s="41">
        <v>120</v>
      </c>
      <c r="F35" s="41">
        <v>130</v>
      </c>
      <c r="G35" s="41">
        <v>140</v>
      </c>
    </row>
    <row r="36" spans="1:7">
      <c r="A36" s="240"/>
      <c r="B36" s="7" t="s">
        <v>252</v>
      </c>
      <c r="C36" s="14" t="s">
        <v>251</v>
      </c>
      <c r="D36" s="159">
        <v>1570</v>
      </c>
      <c r="E36" s="41">
        <v>1590</v>
      </c>
      <c r="F36" s="41">
        <v>1650</v>
      </c>
      <c r="G36" s="41">
        <v>1700</v>
      </c>
    </row>
    <row r="37" spans="1:7">
      <c r="A37" s="240"/>
      <c r="B37" s="7" t="s">
        <v>362</v>
      </c>
      <c r="C37" s="14" t="s">
        <v>249</v>
      </c>
      <c r="D37" s="159">
        <v>180</v>
      </c>
      <c r="E37" s="41">
        <v>190</v>
      </c>
      <c r="F37" s="41">
        <v>200</v>
      </c>
      <c r="G37" s="41">
        <v>210</v>
      </c>
    </row>
    <row r="38" spans="1:7">
      <c r="A38" s="67">
        <v>2</v>
      </c>
      <c r="B38" s="12" t="s">
        <v>248</v>
      </c>
      <c r="C38" s="17">
        <v>30.02</v>
      </c>
      <c r="D38" s="198">
        <f t="shared" ref="D38:G38" si="6">D39+D40+D41+D42</f>
        <v>4400</v>
      </c>
      <c r="E38" s="28">
        <f t="shared" si="6"/>
        <v>4500</v>
      </c>
      <c r="F38" s="28">
        <f t="shared" si="6"/>
        <v>4600</v>
      </c>
      <c r="G38" s="28">
        <f t="shared" si="6"/>
        <v>4755</v>
      </c>
    </row>
    <row r="39" spans="1:7" ht="12" hidden="1" customHeight="1">
      <c r="A39" s="239"/>
      <c r="B39" s="74" t="s">
        <v>247</v>
      </c>
      <c r="C39" s="73" t="s">
        <v>246</v>
      </c>
      <c r="D39" s="159"/>
      <c r="E39" s="16"/>
      <c r="F39" s="16"/>
      <c r="G39" s="16"/>
    </row>
    <row r="40" spans="1:7" ht="11.25" hidden="1" customHeight="1">
      <c r="A40" s="240"/>
      <c r="B40" s="7" t="s">
        <v>245</v>
      </c>
      <c r="C40" s="14" t="s">
        <v>244</v>
      </c>
      <c r="D40" s="159"/>
      <c r="E40" s="41"/>
      <c r="F40" s="41"/>
      <c r="G40" s="41"/>
    </row>
    <row r="41" spans="1:7">
      <c r="A41" s="240"/>
      <c r="B41" s="7" t="s">
        <v>243</v>
      </c>
      <c r="C41" s="14" t="s">
        <v>158</v>
      </c>
      <c r="D41" s="159">
        <v>4400</v>
      </c>
      <c r="E41" s="41">
        <v>4500</v>
      </c>
      <c r="F41" s="41">
        <v>4600</v>
      </c>
      <c r="G41" s="41">
        <v>4755</v>
      </c>
    </row>
    <row r="42" spans="1:7" ht="12.75" hidden="1" customHeight="1">
      <c r="A42" s="240"/>
      <c r="B42" s="7" t="s">
        <v>242</v>
      </c>
      <c r="C42" s="14" t="s">
        <v>241</v>
      </c>
      <c r="D42" s="159"/>
      <c r="E42" s="41"/>
      <c r="F42" s="41"/>
      <c r="G42" s="41"/>
    </row>
    <row r="43" spans="1:7">
      <c r="A43" s="67">
        <v>3</v>
      </c>
      <c r="B43" s="12" t="s">
        <v>238</v>
      </c>
      <c r="C43" s="17">
        <v>33.020000000000003</v>
      </c>
      <c r="D43" s="198">
        <f t="shared" ref="D43:G43" si="7">D44+D45+D46</f>
        <v>18</v>
      </c>
      <c r="E43" s="28">
        <f t="shared" si="7"/>
        <v>20</v>
      </c>
      <c r="F43" s="28">
        <f t="shared" si="7"/>
        <v>25</v>
      </c>
      <c r="G43" s="28">
        <f t="shared" si="7"/>
        <v>31</v>
      </c>
    </row>
    <row r="44" spans="1:7" hidden="1">
      <c r="A44" s="239"/>
      <c r="B44" s="74" t="s">
        <v>240</v>
      </c>
      <c r="C44" s="73" t="s">
        <v>239</v>
      </c>
      <c r="D44" s="159"/>
      <c r="E44" s="16"/>
      <c r="F44" s="16"/>
      <c r="G44" s="16"/>
    </row>
    <row r="45" spans="1:7" hidden="1">
      <c r="A45" s="239"/>
      <c r="B45" s="74" t="s">
        <v>410</v>
      </c>
      <c r="C45" s="73" t="s">
        <v>411</v>
      </c>
      <c r="D45" s="159"/>
      <c r="E45" s="16"/>
      <c r="F45" s="16"/>
      <c r="G45" s="16"/>
    </row>
    <row r="46" spans="1:7">
      <c r="A46" s="240"/>
      <c r="B46" s="7" t="s">
        <v>238</v>
      </c>
      <c r="C46" s="14" t="s">
        <v>237</v>
      </c>
      <c r="D46" s="159">
        <v>18</v>
      </c>
      <c r="E46" s="41">
        <v>20</v>
      </c>
      <c r="F46" s="41">
        <v>25</v>
      </c>
      <c r="G46" s="41">
        <v>31</v>
      </c>
    </row>
    <row r="47" spans="1:7">
      <c r="A47" s="67">
        <v>4</v>
      </c>
      <c r="B47" s="12" t="s">
        <v>236</v>
      </c>
      <c r="C47" s="17">
        <v>35.020000000000003</v>
      </c>
      <c r="D47" s="198">
        <f t="shared" ref="D47:G47" si="8">D48</f>
        <v>0</v>
      </c>
      <c r="E47" s="9">
        <f t="shared" si="8"/>
        <v>0</v>
      </c>
      <c r="F47" s="9">
        <f t="shared" si="8"/>
        <v>0</v>
      </c>
      <c r="G47" s="9">
        <f t="shared" si="8"/>
        <v>0</v>
      </c>
    </row>
    <row r="48" spans="1:7" hidden="1">
      <c r="A48" s="240"/>
      <c r="B48" s="7" t="s">
        <v>235</v>
      </c>
      <c r="C48" s="14" t="s">
        <v>234</v>
      </c>
      <c r="D48" s="159"/>
      <c r="E48" s="41"/>
      <c r="F48" s="41"/>
      <c r="G48" s="41"/>
    </row>
    <row r="49" spans="1:7">
      <c r="A49" s="67">
        <v>5</v>
      </c>
      <c r="B49" s="12" t="s">
        <v>233</v>
      </c>
      <c r="C49" s="17">
        <v>36.020000000000003</v>
      </c>
      <c r="D49" s="198">
        <f t="shared" ref="D49:G49" si="9">D50+D51</f>
        <v>0</v>
      </c>
      <c r="E49" s="28">
        <f t="shared" si="9"/>
        <v>0</v>
      </c>
      <c r="F49" s="28">
        <f t="shared" si="9"/>
        <v>0</v>
      </c>
      <c r="G49" s="28">
        <f t="shared" si="9"/>
        <v>0</v>
      </c>
    </row>
    <row r="50" spans="1:7" hidden="1">
      <c r="A50" s="240"/>
      <c r="B50" s="7" t="s">
        <v>413</v>
      </c>
      <c r="C50" s="14" t="s">
        <v>412</v>
      </c>
      <c r="D50" s="159"/>
      <c r="E50" s="41"/>
      <c r="F50" s="41"/>
      <c r="G50" s="41"/>
    </row>
    <row r="51" spans="1:7" hidden="1">
      <c r="A51" s="240"/>
      <c r="B51" s="7" t="s">
        <v>232</v>
      </c>
      <c r="C51" s="14" t="s">
        <v>231</v>
      </c>
      <c r="D51" s="159"/>
      <c r="E51" s="41"/>
      <c r="F51" s="41"/>
      <c r="G51" s="41"/>
    </row>
    <row r="52" spans="1:7">
      <c r="A52" s="67">
        <v>6</v>
      </c>
      <c r="B52" s="12" t="s">
        <v>230</v>
      </c>
      <c r="C52" s="17">
        <v>37.020000000000003</v>
      </c>
      <c r="D52" s="198">
        <f t="shared" ref="D52:G52" si="10">D53+D56</f>
        <v>20</v>
      </c>
      <c r="E52" s="28">
        <f t="shared" si="10"/>
        <v>0</v>
      </c>
      <c r="F52" s="28">
        <f t="shared" si="10"/>
        <v>0</v>
      </c>
      <c r="G52" s="28">
        <f t="shared" si="10"/>
        <v>0</v>
      </c>
    </row>
    <row r="53" spans="1:7" hidden="1">
      <c r="A53" s="240"/>
      <c r="B53" s="7" t="s">
        <v>229</v>
      </c>
      <c r="C53" s="14" t="s">
        <v>228</v>
      </c>
      <c r="D53" s="159"/>
      <c r="E53" s="41"/>
      <c r="F53" s="41"/>
      <c r="G53" s="41"/>
    </row>
    <row r="54" spans="1:7" ht="25.5">
      <c r="A54" s="240"/>
      <c r="B54" s="79" t="s">
        <v>306</v>
      </c>
      <c r="C54" s="14" t="s">
        <v>227</v>
      </c>
      <c r="D54" s="199">
        <v>-21842</v>
      </c>
      <c r="E54" s="162">
        <v>-25097</v>
      </c>
      <c r="F54" s="162">
        <v>-22979</v>
      </c>
      <c r="G54" s="162">
        <v>-23803</v>
      </c>
    </row>
    <row r="55" spans="1:7">
      <c r="A55" s="240"/>
      <c r="B55" s="7" t="s">
        <v>305</v>
      </c>
      <c r="C55" s="14" t="s">
        <v>209</v>
      </c>
      <c r="D55" s="199">
        <v>21842</v>
      </c>
      <c r="E55" s="162">
        <v>25097</v>
      </c>
      <c r="F55" s="162">
        <v>22979</v>
      </c>
      <c r="G55" s="162">
        <v>23803</v>
      </c>
    </row>
    <row r="56" spans="1:7">
      <c r="A56" s="240"/>
      <c r="B56" s="7" t="s">
        <v>360</v>
      </c>
      <c r="C56" s="14" t="s">
        <v>333</v>
      </c>
      <c r="D56" s="177">
        <v>20</v>
      </c>
      <c r="E56" s="70"/>
      <c r="F56" s="70"/>
      <c r="G56" s="70"/>
    </row>
    <row r="57" spans="1:7">
      <c r="A57" s="67">
        <v>7</v>
      </c>
      <c r="B57" s="12" t="s">
        <v>208</v>
      </c>
      <c r="C57" s="17">
        <v>39</v>
      </c>
      <c r="D57" s="198">
        <f t="shared" ref="D57:G57" si="11">D58</f>
        <v>0</v>
      </c>
      <c r="E57" s="28">
        <f t="shared" si="11"/>
        <v>0</v>
      </c>
      <c r="F57" s="28">
        <f t="shared" si="11"/>
        <v>0</v>
      </c>
      <c r="G57" s="28">
        <f t="shared" si="11"/>
        <v>0</v>
      </c>
    </row>
    <row r="58" spans="1:7" hidden="1">
      <c r="A58" s="240"/>
      <c r="B58" s="7" t="s">
        <v>226</v>
      </c>
      <c r="C58" s="14" t="s">
        <v>207</v>
      </c>
      <c r="D58" s="159"/>
      <c r="E58" s="41"/>
      <c r="F58" s="41"/>
      <c r="G58" s="41"/>
    </row>
    <row r="59" spans="1:7" hidden="1">
      <c r="A59" s="240"/>
      <c r="B59" s="7" t="s">
        <v>310</v>
      </c>
      <c r="C59" s="14">
        <v>40.020000000000003</v>
      </c>
      <c r="D59" s="159"/>
      <c r="E59" s="41"/>
      <c r="F59" s="41"/>
      <c r="G59" s="41"/>
    </row>
    <row r="60" spans="1:7">
      <c r="A60" s="67" t="s">
        <v>225</v>
      </c>
      <c r="B60" s="12" t="s">
        <v>206</v>
      </c>
      <c r="C60" s="17" t="s">
        <v>224</v>
      </c>
      <c r="D60" s="197">
        <f t="shared" ref="D60:G60" si="12">D61</f>
        <v>74844.539999999994</v>
      </c>
      <c r="E60" s="40">
        <f t="shared" si="12"/>
        <v>74770</v>
      </c>
      <c r="F60" s="40">
        <f t="shared" si="12"/>
        <v>74770</v>
      </c>
      <c r="G60" s="40">
        <f t="shared" si="12"/>
        <v>74770</v>
      </c>
    </row>
    <row r="61" spans="1:7">
      <c r="A61" s="67"/>
      <c r="B61" s="10" t="s">
        <v>223</v>
      </c>
      <c r="C61" s="17">
        <v>42.02</v>
      </c>
      <c r="D61" s="192">
        <f t="shared" ref="D61:G61" si="13">D62+D63+D67+D68+D69+D70+D72+D73+D74+D75+D78+D79</f>
        <v>74844.539999999994</v>
      </c>
      <c r="E61" s="164">
        <f t="shared" si="13"/>
        <v>74770</v>
      </c>
      <c r="F61" s="164">
        <f t="shared" si="13"/>
        <v>74770</v>
      </c>
      <c r="G61" s="164">
        <f t="shared" si="13"/>
        <v>74770</v>
      </c>
    </row>
    <row r="62" spans="1:7" hidden="1">
      <c r="A62" s="241"/>
      <c r="B62" s="71" t="s">
        <v>222</v>
      </c>
      <c r="C62" s="32" t="s">
        <v>221</v>
      </c>
      <c r="D62" s="159"/>
      <c r="E62" s="16"/>
      <c r="F62" s="16"/>
      <c r="G62" s="16"/>
    </row>
    <row r="63" spans="1:7">
      <c r="A63" s="241"/>
      <c r="B63" s="71" t="s">
        <v>320</v>
      </c>
      <c r="C63" s="149" t="s">
        <v>304</v>
      </c>
      <c r="D63" s="167">
        <f t="shared" ref="D63:G63" si="14">D64+D65+D66</f>
        <v>0</v>
      </c>
      <c r="E63" s="22">
        <f t="shared" si="14"/>
        <v>0</v>
      </c>
      <c r="F63" s="22">
        <f t="shared" si="14"/>
        <v>0</v>
      </c>
      <c r="G63" s="22">
        <f t="shared" si="14"/>
        <v>0</v>
      </c>
    </row>
    <row r="64" spans="1:7" ht="25.5" hidden="1">
      <c r="A64" s="241"/>
      <c r="B64" s="78" t="s">
        <v>205</v>
      </c>
      <c r="C64" s="32" t="s">
        <v>204</v>
      </c>
      <c r="D64" s="159"/>
      <c r="E64" s="16"/>
      <c r="F64" s="16"/>
      <c r="G64" s="16"/>
    </row>
    <row r="65" spans="1:7" hidden="1">
      <c r="A65" s="241"/>
      <c r="B65" s="71" t="s">
        <v>203</v>
      </c>
      <c r="C65" s="32" t="s">
        <v>202</v>
      </c>
      <c r="D65" s="159"/>
      <c r="E65" s="16"/>
      <c r="F65" s="16"/>
      <c r="G65" s="16"/>
    </row>
    <row r="66" spans="1:7" hidden="1">
      <c r="A66" s="241"/>
      <c r="B66" s="71" t="s">
        <v>303</v>
      </c>
      <c r="C66" s="32" t="s">
        <v>302</v>
      </c>
      <c r="D66" s="159"/>
      <c r="E66" s="16"/>
      <c r="F66" s="16"/>
      <c r="G66" s="16"/>
    </row>
    <row r="67" spans="1:7" ht="25.5" hidden="1" customHeight="1">
      <c r="A67" s="241"/>
      <c r="B67" s="78" t="s">
        <v>301</v>
      </c>
      <c r="C67" s="32" t="s">
        <v>300</v>
      </c>
      <c r="D67" s="159"/>
      <c r="E67" s="16"/>
      <c r="F67" s="16"/>
      <c r="G67" s="16"/>
    </row>
    <row r="68" spans="1:7" ht="25.5" hidden="1">
      <c r="A68" s="239"/>
      <c r="B68" s="78" t="s">
        <v>220</v>
      </c>
      <c r="C68" s="32" t="s">
        <v>219</v>
      </c>
      <c r="D68" s="159"/>
      <c r="E68" s="41"/>
      <c r="F68" s="41"/>
      <c r="G68" s="41"/>
    </row>
    <row r="69" spans="1:7">
      <c r="A69" s="239"/>
      <c r="B69" s="71" t="s">
        <v>201</v>
      </c>
      <c r="C69" s="32" t="s">
        <v>200</v>
      </c>
      <c r="D69" s="159">
        <v>74.540000000000006</v>
      </c>
      <c r="E69" s="16"/>
      <c r="F69" s="16"/>
      <c r="G69" s="16"/>
    </row>
    <row r="70" spans="1:7">
      <c r="A70" s="240"/>
      <c r="B70" s="68" t="s">
        <v>218</v>
      </c>
      <c r="C70" s="14" t="s">
        <v>217</v>
      </c>
      <c r="D70" s="177">
        <v>72974</v>
      </c>
      <c r="E70" s="70">
        <v>72974</v>
      </c>
      <c r="F70" s="70">
        <v>72974</v>
      </c>
      <c r="G70" s="70">
        <v>72974</v>
      </c>
    </row>
    <row r="71" spans="1:7" hidden="1">
      <c r="A71" s="240"/>
      <c r="B71" s="68" t="s">
        <v>361</v>
      </c>
      <c r="C71" s="14" t="s">
        <v>332</v>
      </c>
      <c r="D71" s="177"/>
      <c r="E71" s="70"/>
      <c r="F71" s="70"/>
      <c r="G71" s="70"/>
    </row>
    <row r="72" spans="1:7" hidden="1">
      <c r="A72" s="240"/>
      <c r="B72" s="68" t="s">
        <v>421</v>
      </c>
      <c r="C72" s="14" t="s">
        <v>420</v>
      </c>
      <c r="D72" s="177"/>
      <c r="E72" s="70"/>
      <c r="F72" s="70"/>
      <c r="G72" s="70"/>
    </row>
    <row r="73" spans="1:7" hidden="1">
      <c r="A73" s="240"/>
      <c r="B73" s="69" t="s">
        <v>199</v>
      </c>
      <c r="C73" s="14" t="s">
        <v>198</v>
      </c>
      <c r="D73" s="177"/>
      <c r="E73" s="70"/>
      <c r="F73" s="70"/>
      <c r="G73" s="70"/>
    </row>
    <row r="74" spans="1:7" ht="12" customHeight="1">
      <c r="A74" s="240"/>
      <c r="B74" s="68" t="s">
        <v>363</v>
      </c>
      <c r="C74" s="14" t="s">
        <v>215</v>
      </c>
      <c r="D74" s="177">
        <v>1295</v>
      </c>
      <c r="E74" s="70">
        <v>1295</v>
      </c>
      <c r="F74" s="70">
        <v>1295</v>
      </c>
      <c r="G74" s="70">
        <v>1295</v>
      </c>
    </row>
    <row r="75" spans="1:7" ht="14.25" customHeight="1">
      <c r="A75" s="240"/>
      <c r="B75" s="68" t="s">
        <v>214</v>
      </c>
      <c r="C75" s="14" t="s">
        <v>213</v>
      </c>
      <c r="D75" s="177">
        <v>501</v>
      </c>
      <c r="E75" s="70">
        <v>501</v>
      </c>
      <c r="F75" s="70">
        <v>501</v>
      </c>
      <c r="G75" s="70">
        <v>501</v>
      </c>
    </row>
    <row r="76" spans="1:7" hidden="1">
      <c r="A76" s="240"/>
      <c r="B76" s="68" t="s">
        <v>197</v>
      </c>
      <c r="C76" s="14" t="s">
        <v>196</v>
      </c>
      <c r="D76" s="159"/>
      <c r="E76" s="41"/>
      <c r="F76" s="41"/>
      <c r="G76" s="41"/>
    </row>
    <row r="77" spans="1:7" ht="25.5" hidden="1">
      <c r="A77" s="240"/>
      <c r="B77" s="77" t="s">
        <v>299</v>
      </c>
      <c r="C77" s="14" t="s">
        <v>298</v>
      </c>
      <c r="D77" s="159"/>
      <c r="E77" s="41"/>
      <c r="F77" s="41"/>
      <c r="G77" s="41"/>
    </row>
    <row r="78" spans="1:7" ht="25.5" hidden="1">
      <c r="A78" s="240"/>
      <c r="B78" s="77" t="s">
        <v>364</v>
      </c>
      <c r="C78" s="14" t="s">
        <v>331</v>
      </c>
      <c r="D78" s="159"/>
      <c r="E78" s="41"/>
      <c r="F78" s="41"/>
      <c r="G78" s="41"/>
    </row>
    <row r="79" spans="1:7" ht="25.5" hidden="1">
      <c r="A79" s="240"/>
      <c r="B79" s="77" t="s">
        <v>419</v>
      </c>
      <c r="C79" s="14" t="s">
        <v>418</v>
      </c>
      <c r="D79" s="159"/>
      <c r="E79" s="41"/>
      <c r="F79" s="41"/>
      <c r="G79" s="41"/>
    </row>
    <row r="80" spans="1:7" hidden="1">
      <c r="A80" s="240"/>
      <c r="B80" s="77"/>
      <c r="C80" s="14"/>
      <c r="D80" s="159"/>
      <c r="E80" s="41"/>
      <c r="F80" s="41"/>
      <c r="G80" s="41"/>
    </row>
    <row r="81" spans="1:7" hidden="1">
      <c r="A81" s="240"/>
      <c r="B81" s="77"/>
      <c r="C81" s="14"/>
      <c r="D81" s="159"/>
      <c r="E81" s="41"/>
      <c r="F81" s="41"/>
      <c r="G81" s="41"/>
    </row>
    <row r="82" spans="1:7" ht="18" customHeight="1">
      <c r="A82" s="67" t="s">
        <v>297</v>
      </c>
      <c r="B82" s="24" t="s">
        <v>195</v>
      </c>
      <c r="C82" s="18">
        <v>45.02</v>
      </c>
      <c r="D82" s="158">
        <f t="shared" ref="D82:G82" si="15">D83+D87+D91</f>
        <v>0</v>
      </c>
      <c r="E82" s="11">
        <f t="shared" si="15"/>
        <v>0</v>
      </c>
      <c r="F82" s="11">
        <f t="shared" si="15"/>
        <v>0</v>
      </c>
      <c r="G82" s="11">
        <f t="shared" si="15"/>
        <v>0</v>
      </c>
    </row>
    <row r="83" spans="1:7" ht="18.75" hidden="1" customHeight="1">
      <c r="A83" s="242"/>
      <c r="B83" s="4" t="s">
        <v>296</v>
      </c>
      <c r="C83" s="43" t="s">
        <v>295</v>
      </c>
      <c r="D83" s="200">
        <f t="shared" ref="D83:G83" si="16">D84+D85+D86</f>
        <v>0</v>
      </c>
      <c r="E83" s="19">
        <f t="shared" si="16"/>
        <v>0</v>
      </c>
      <c r="F83" s="19">
        <f t="shared" si="16"/>
        <v>0</v>
      </c>
      <c r="G83" s="19">
        <f t="shared" si="16"/>
        <v>0</v>
      </c>
    </row>
    <row r="84" spans="1:7" ht="15" hidden="1" customHeight="1">
      <c r="A84" s="240"/>
      <c r="B84" s="68" t="s">
        <v>281</v>
      </c>
      <c r="C84" s="14" t="s">
        <v>294</v>
      </c>
      <c r="D84" s="159"/>
      <c r="E84" s="41"/>
      <c r="F84" s="41"/>
      <c r="G84" s="41"/>
    </row>
    <row r="85" spans="1:7" ht="15" hidden="1" customHeight="1">
      <c r="A85" s="240"/>
      <c r="B85" s="68" t="s">
        <v>280</v>
      </c>
      <c r="C85" s="14" t="s">
        <v>293</v>
      </c>
      <c r="D85" s="159"/>
      <c r="E85" s="41"/>
      <c r="F85" s="41"/>
      <c r="G85" s="41"/>
    </row>
    <row r="86" spans="1:7" ht="14.25" hidden="1" customHeight="1">
      <c r="A86" s="240"/>
      <c r="B86" s="68" t="s">
        <v>279</v>
      </c>
      <c r="C86" s="14" t="s">
        <v>292</v>
      </c>
      <c r="D86" s="159"/>
      <c r="E86" s="41"/>
      <c r="F86" s="41"/>
      <c r="G86" s="41"/>
    </row>
    <row r="87" spans="1:7" ht="13.5" hidden="1" customHeight="1">
      <c r="A87" s="240"/>
      <c r="B87" s="5" t="s">
        <v>291</v>
      </c>
      <c r="C87" s="48" t="s">
        <v>290</v>
      </c>
      <c r="D87" s="159"/>
      <c r="E87" s="41"/>
      <c r="F87" s="41"/>
      <c r="G87" s="41"/>
    </row>
    <row r="88" spans="1:7" ht="15" hidden="1" customHeight="1">
      <c r="A88" s="240"/>
      <c r="B88" s="68" t="s">
        <v>281</v>
      </c>
      <c r="C88" s="14" t="s">
        <v>289</v>
      </c>
      <c r="D88" s="159"/>
      <c r="E88" s="41"/>
      <c r="F88" s="41"/>
      <c r="G88" s="41"/>
    </row>
    <row r="89" spans="1:7" ht="14.25" hidden="1" customHeight="1">
      <c r="A89" s="240"/>
      <c r="B89" s="68" t="s">
        <v>280</v>
      </c>
      <c r="C89" s="14" t="s">
        <v>288</v>
      </c>
      <c r="D89" s="159"/>
      <c r="E89" s="41"/>
      <c r="F89" s="41"/>
      <c r="G89" s="41"/>
    </row>
    <row r="90" spans="1:7" ht="12.75" hidden="1" customHeight="1">
      <c r="A90" s="240"/>
      <c r="B90" s="68" t="s">
        <v>279</v>
      </c>
      <c r="C90" s="14" t="s">
        <v>287</v>
      </c>
      <c r="D90" s="159"/>
      <c r="E90" s="41"/>
      <c r="F90" s="41"/>
      <c r="G90" s="41"/>
    </row>
    <row r="91" spans="1:7" ht="13.5" hidden="1" customHeight="1">
      <c r="A91" s="240"/>
      <c r="B91" s="5" t="s">
        <v>285</v>
      </c>
      <c r="C91" s="48" t="s">
        <v>429</v>
      </c>
      <c r="D91" s="159"/>
      <c r="E91" s="41"/>
      <c r="F91" s="41"/>
      <c r="G91" s="41"/>
    </row>
    <row r="92" spans="1:7" ht="15.75" hidden="1" customHeight="1">
      <c r="A92" s="240"/>
      <c r="B92" s="68" t="s">
        <v>281</v>
      </c>
      <c r="C92" s="14" t="s">
        <v>286</v>
      </c>
      <c r="D92" s="159"/>
      <c r="E92" s="41"/>
      <c r="F92" s="41"/>
      <c r="G92" s="41"/>
    </row>
    <row r="93" spans="1:7" ht="16.5" hidden="1" customHeight="1">
      <c r="A93" s="240"/>
      <c r="B93" s="68" t="s">
        <v>280</v>
      </c>
      <c r="C93" s="14" t="s">
        <v>430</v>
      </c>
      <c r="D93" s="159"/>
      <c r="E93" s="41"/>
      <c r="F93" s="41"/>
      <c r="G93" s="41"/>
    </row>
    <row r="94" spans="1:7" ht="15" hidden="1" customHeight="1">
      <c r="A94" s="240"/>
      <c r="B94" s="68" t="s">
        <v>279</v>
      </c>
      <c r="C94" s="14" t="s">
        <v>284</v>
      </c>
      <c r="D94" s="159"/>
      <c r="E94" s="41"/>
      <c r="F94" s="41"/>
      <c r="G94" s="41"/>
    </row>
    <row r="95" spans="1:7" ht="0.75" hidden="1" customHeight="1">
      <c r="A95" s="240"/>
      <c r="B95" s="5" t="s">
        <v>285</v>
      </c>
      <c r="C95" s="14" t="s">
        <v>284</v>
      </c>
      <c r="D95" s="159">
        <f t="shared" ref="D95:G95" si="17">D96+D97+D98</f>
        <v>0</v>
      </c>
      <c r="E95" s="41">
        <f t="shared" si="17"/>
        <v>0</v>
      </c>
      <c r="F95" s="41">
        <f t="shared" si="17"/>
        <v>0</v>
      </c>
      <c r="G95" s="41">
        <f t="shared" si="17"/>
        <v>0</v>
      </c>
    </row>
    <row r="96" spans="1:7" ht="15.75" hidden="1" customHeight="1">
      <c r="A96" s="240"/>
      <c r="B96" s="68" t="s">
        <v>281</v>
      </c>
      <c r="C96" s="14"/>
      <c r="D96" s="159"/>
      <c r="E96" s="41"/>
      <c r="F96" s="41"/>
      <c r="G96" s="41"/>
    </row>
    <row r="97" spans="1:7" ht="17.25" hidden="1" customHeight="1">
      <c r="A97" s="240"/>
      <c r="B97" s="68" t="s">
        <v>280</v>
      </c>
      <c r="C97" s="14"/>
      <c r="D97" s="159"/>
      <c r="E97" s="41"/>
      <c r="F97" s="41"/>
      <c r="G97" s="41"/>
    </row>
    <row r="98" spans="1:7" ht="18" hidden="1" customHeight="1">
      <c r="A98" s="240"/>
      <c r="B98" s="68" t="s">
        <v>279</v>
      </c>
      <c r="C98" s="14"/>
      <c r="D98" s="159"/>
      <c r="E98" s="41"/>
      <c r="F98" s="41"/>
      <c r="G98" s="41"/>
    </row>
    <row r="99" spans="1:7" ht="13.5" hidden="1" customHeight="1">
      <c r="A99" s="240"/>
      <c r="B99" s="5" t="s">
        <v>283</v>
      </c>
      <c r="C99" s="14" t="s">
        <v>282</v>
      </c>
      <c r="D99" s="159">
        <f t="shared" ref="D99:G99" si="18">D100+D101+D102</f>
        <v>0</v>
      </c>
      <c r="E99" s="41">
        <f t="shared" si="18"/>
        <v>0</v>
      </c>
      <c r="F99" s="41">
        <f t="shared" si="18"/>
        <v>0</v>
      </c>
      <c r="G99" s="41">
        <f t="shared" si="18"/>
        <v>0</v>
      </c>
    </row>
    <row r="100" spans="1:7" ht="17.25" hidden="1" customHeight="1">
      <c r="A100" s="240"/>
      <c r="B100" s="68" t="s">
        <v>281</v>
      </c>
      <c r="C100" s="14"/>
      <c r="D100" s="159"/>
      <c r="E100" s="41"/>
      <c r="F100" s="41"/>
      <c r="G100" s="41"/>
    </row>
    <row r="101" spans="1:7" ht="17.25" hidden="1" customHeight="1">
      <c r="A101" s="240"/>
      <c r="B101" s="68" t="s">
        <v>280</v>
      </c>
      <c r="C101" s="14"/>
      <c r="D101" s="159"/>
      <c r="E101" s="41"/>
      <c r="F101" s="41"/>
      <c r="G101" s="41"/>
    </row>
    <row r="102" spans="1:7" ht="17.25" hidden="1" customHeight="1">
      <c r="A102" s="240"/>
      <c r="B102" s="68" t="s">
        <v>279</v>
      </c>
      <c r="C102" s="14"/>
      <c r="D102" s="159"/>
      <c r="E102" s="41"/>
      <c r="F102" s="41"/>
      <c r="G102" s="41"/>
    </row>
    <row r="103" spans="1:7" ht="13.5" customHeight="1">
      <c r="A103" s="243"/>
      <c r="B103" s="25" t="s">
        <v>278</v>
      </c>
      <c r="C103" s="64"/>
      <c r="D103" s="201">
        <f>D104+D106+D109+D125+D151</f>
        <v>238771</v>
      </c>
      <c r="E103" s="63">
        <f>E104+E106+E109+E125+E151</f>
        <v>242781</v>
      </c>
      <c r="F103" s="63">
        <f>F104+F106+F109+F125+F151</f>
        <v>248341</v>
      </c>
      <c r="G103" s="63">
        <f>G104+G106+G109+G125+G151</f>
        <v>251913</v>
      </c>
    </row>
    <row r="104" spans="1:7" ht="12.75" customHeight="1">
      <c r="A104" s="67" t="s">
        <v>277</v>
      </c>
      <c r="B104" s="66" t="s">
        <v>276</v>
      </c>
      <c r="C104" s="65">
        <v>1.02</v>
      </c>
      <c r="D104" s="158">
        <f t="shared" ref="D104:G104" si="19">D105</f>
        <v>185</v>
      </c>
      <c r="E104" s="11">
        <f t="shared" si="19"/>
        <v>200</v>
      </c>
      <c r="F104" s="11">
        <f t="shared" si="19"/>
        <v>215</v>
      </c>
      <c r="G104" s="11">
        <f t="shared" si="19"/>
        <v>230</v>
      </c>
    </row>
    <row r="105" spans="1:7" ht="13.5" customHeight="1">
      <c r="A105" s="239"/>
      <c r="B105" s="76" t="s">
        <v>275</v>
      </c>
      <c r="C105" s="75" t="s">
        <v>274</v>
      </c>
      <c r="D105" s="159">
        <v>185</v>
      </c>
      <c r="E105" s="16">
        <v>200</v>
      </c>
      <c r="F105" s="16">
        <v>215</v>
      </c>
      <c r="G105" s="16">
        <v>230</v>
      </c>
    </row>
    <row r="106" spans="1:7" ht="12.75" customHeight="1">
      <c r="A106" s="67" t="s">
        <v>1</v>
      </c>
      <c r="B106" s="12" t="s">
        <v>273</v>
      </c>
      <c r="C106" s="18">
        <v>4.0199999999999996</v>
      </c>
      <c r="D106" s="193">
        <f t="shared" ref="D106:G106" si="20">D107+D108</f>
        <v>96556</v>
      </c>
      <c r="E106" s="165">
        <f t="shared" si="20"/>
        <v>98787</v>
      </c>
      <c r="F106" s="165">
        <f t="shared" si="20"/>
        <v>100982</v>
      </c>
      <c r="G106" s="165">
        <f t="shared" si="20"/>
        <v>103617</v>
      </c>
    </row>
    <row r="107" spans="1:7" ht="15.75" customHeight="1">
      <c r="A107" s="240"/>
      <c r="B107" s="7" t="s">
        <v>272</v>
      </c>
      <c r="C107" s="14" t="s">
        <v>271</v>
      </c>
      <c r="D107" s="159">
        <v>66892</v>
      </c>
      <c r="E107" s="41">
        <v>68412</v>
      </c>
      <c r="F107" s="41">
        <v>69932</v>
      </c>
      <c r="G107" s="41">
        <v>71757</v>
      </c>
    </row>
    <row r="108" spans="1:7" ht="13.5" customHeight="1">
      <c r="A108" s="240"/>
      <c r="B108" s="7" t="s">
        <v>270</v>
      </c>
      <c r="C108" s="14" t="s">
        <v>269</v>
      </c>
      <c r="D108" s="159">
        <v>29664</v>
      </c>
      <c r="E108" s="41">
        <v>30375</v>
      </c>
      <c r="F108" s="41">
        <v>31050</v>
      </c>
      <c r="G108" s="41">
        <v>31860</v>
      </c>
    </row>
    <row r="109" spans="1:7" ht="15" customHeight="1">
      <c r="A109" s="67" t="s">
        <v>0</v>
      </c>
      <c r="B109" s="12" t="s">
        <v>268</v>
      </c>
      <c r="C109" s="17">
        <v>11.02</v>
      </c>
      <c r="D109" s="193">
        <f>D110+D123+D124</f>
        <v>82804</v>
      </c>
      <c r="E109" s="193">
        <f>E110+E123+E124</f>
        <v>87701</v>
      </c>
      <c r="F109" s="193">
        <f>F110+F123+F124</f>
        <v>88748</v>
      </c>
      <c r="G109" s="193">
        <f>G110+G123+G124</f>
        <v>90263</v>
      </c>
    </row>
    <row r="110" spans="1:7" ht="27.75" customHeight="1">
      <c r="A110" s="67">
        <v>1</v>
      </c>
      <c r="B110" s="33" t="s">
        <v>475</v>
      </c>
      <c r="C110" s="17" t="s">
        <v>267</v>
      </c>
      <c r="D110" s="192">
        <f>D111+D112+D113+D114+D115+D119+D122</f>
        <v>58923</v>
      </c>
      <c r="E110" s="192">
        <f t="shared" ref="E110:G110" si="21">E111+E112+E113+E114+E115+E119+E122</f>
        <v>59224</v>
      </c>
      <c r="F110" s="192">
        <f t="shared" si="21"/>
        <v>59559</v>
      </c>
      <c r="G110" s="192">
        <f t="shared" si="21"/>
        <v>60402</v>
      </c>
    </row>
    <row r="111" spans="1:7" ht="27" customHeight="1">
      <c r="A111" s="240" t="s">
        <v>468</v>
      </c>
      <c r="B111" s="79" t="s">
        <v>266</v>
      </c>
      <c r="C111" s="14"/>
      <c r="D111" s="159">
        <v>16676</v>
      </c>
      <c r="E111" s="41">
        <v>16676</v>
      </c>
      <c r="F111" s="41">
        <v>16676</v>
      </c>
      <c r="G111" s="41">
        <v>16676</v>
      </c>
    </row>
    <row r="112" spans="1:7" ht="13.5" customHeight="1">
      <c r="A112" s="240" t="s">
        <v>469</v>
      </c>
      <c r="B112" s="7" t="s">
        <v>265</v>
      </c>
      <c r="C112" s="14"/>
      <c r="D112" s="159">
        <v>10321</v>
      </c>
      <c r="E112" s="41">
        <v>10321</v>
      </c>
      <c r="F112" s="41">
        <v>10321</v>
      </c>
      <c r="G112" s="41">
        <v>10321</v>
      </c>
    </row>
    <row r="113" spans="1:7" ht="15" customHeight="1">
      <c r="A113" s="240" t="s">
        <v>470</v>
      </c>
      <c r="B113" s="7" t="s">
        <v>264</v>
      </c>
      <c r="C113" s="14"/>
      <c r="D113" s="159">
        <v>12756</v>
      </c>
      <c r="E113" s="41">
        <v>12756</v>
      </c>
      <c r="F113" s="41">
        <v>12756</v>
      </c>
      <c r="G113" s="41">
        <v>12756</v>
      </c>
    </row>
    <row r="114" spans="1:7" ht="12.75" customHeight="1">
      <c r="A114" s="240" t="s">
        <v>471</v>
      </c>
      <c r="B114" s="7" t="s">
        <v>263</v>
      </c>
      <c r="C114" s="14"/>
      <c r="D114" s="159">
        <v>420</v>
      </c>
      <c r="E114" s="226">
        <v>420</v>
      </c>
      <c r="F114" s="226">
        <v>420</v>
      </c>
      <c r="G114" s="226">
        <v>420</v>
      </c>
    </row>
    <row r="115" spans="1:7" ht="15.75" customHeight="1">
      <c r="A115" s="240" t="s">
        <v>472</v>
      </c>
      <c r="B115" s="7" t="s">
        <v>464</v>
      </c>
      <c r="C115" s="14"/>
      <c r="D115" s="159">
        <v>11800</v>
      </c>
      <c r="E115" s="41">
        <v>12085</v>
      </c>
      <c r="F115" s="41">
        <v>12407</v>
      </c>
      <c r="G115" s="41">
        <v>13238</v>
      </c>
    </row>
    <row r="116" spans="1:7" ht="15.75" customHeight="1">
      <c r="A116" s="240"/>
      <c r="B116" s="7" t="s">
        <v>461</v>
      </c>
      <c r="C116" s="14"/>
      <c r="D116" s="159">
        <v>10039</v>
      </c>
      <c r="E116" s="41">
        <v>10274</v>
      </c>
      <c r="F116" s="41">
        <v>10550</v>
      </c>
      <c r="G116" s="41">
        <v>11304</v>
      </c>
    </row>
    <row r="117" spans="1:7" ht="15.75" customHeight="1">
      <c r="A117" s="240"/>
      <c r="B117" s="7" t="s">
        <v>462</v>
      </c>
      <c r="C117" s="14"/>
      <c r="D117" s="159">
        <v>1094</v>
      </c>
      <c r="E117" s="41">
        <v>1125</v>
      </c>
      <c r="F117" s="41">
        <v>1153</v>
      </c>
      <c r="G117" s="41">
        <v>1179</v>
      </c>
    </row>
    <row r="118" spans="1:7" ht="15.75" customHeight="1">
      <c r="A118" s="240"/>
      <c r="B118" s="7" t="s">
        <v>463</v>
      </c>
      <c r="C118" s="14"/>
      <c r="D118" s="159">
        <v>667</v>
      </c>
      <c r="E118" s="41">
        <v>686</v>
      </c>
      <c r="F118" s="41">
        <v>704</v>
      </c>
      <c r="G118" s="41">
        <v>755</v>
      </c>
    </row>
    <row r="119" spans="1:7" ht="15" customHeight="1">
      <c r="A119" s="240" t="s">
        <v>473</v>
      </c>
      <c r="B119" s="7" t="s">
        <v>467</v>
      </c>
      <c r="C119" s="14"/>
      <c r="D119" s="195">
        <f>D120+D121</f>
        <v>6850</v>
      </c>
      <c r="E119" s="195">
        <f t="shared" ref="E119:G119" si="22">E120+E121</f>
        <v>6858</v>
      </c>
      <c r="F119" s="195">
        <f t="shared" si="22"/>
        <v>6864</v>
      </c>
      <c r="G119" s="195">
        <f t="shared" si="22"/>
        <v>6870</v>
      </c>
    </row>
    <row r="120" spans="1:7" ht="14.25" customHeight="1">
      <c r="A120" s="240"/>
      <c r="B120" s="7" t="s">
        <v>465</v>
      </c>
      <c r="C120" s="14"/>
      <c r="D120" s="159">
        <v>6750</v>
      </c>
      <c r="E120" s="226">
        <v>6750</v>
      </c>
      <c r="F120" s="226">
        <v>6750</v>
      </c>
      <c r="G120" s="226">
        <v>6750</v>
      </c>
    </row>
    <row r="121" spans="1:7" ht="13.5" customHeight="1">
      <c r="A121" s="240"/>
      <c r="B121" s="7" t="s">
        <v>466</v>
      </c>
      <c r="C121" s="14"/>
      <c r="D121" s="159">
        <v>100</v>
      </c>
      <c r="E121" s="226">
        <v>108</v>
      </c>
      <c r="F121" s="226">
        <v>114</v>
      </c>
      <c r="G121" s="226">
        <v>120</v>
      </c>
    </row>
    <row r="122" spans="1:7" ht="13.5" customHeight="1">
      <c r="A122" s="240" t="s">
        <v>474</v>
      </c>
      <c r="B122" s="7" t="s">
        <v>262</v>
      </c>
      <c r="C122" s="14"/>
      <c r="D122" s="159">
        <v>100</v>
      </c>
      <c r="E122" s="226">
        <v>108</v>
      </c>
      <c r="F122" s="226">
        <v>115</v>
      </c>
      <c r="G122" s="226">
        <v>121</v>
      </c>
    </row>
    <row r="123" spans="1:7" ht="18" customHeight="1">
      <c r="A123" s="240">
        <v>2</v>
      </c>
      <c r="B123" s="34" t="s">
        <v>261</v>
      </c>
      <c r="C123" s="14" t="s">
        <v>260</v>
      </c>
      <c r="D123" s="177">
        <v>12038</v>
      </c>
      <c r="E123" s="70">
        <v>16281</v>
      </c>
      <c r="F123" s="70">
        <v>16688</v>
      </c>
      <c r="G123" s="70">
        <v>17072</v>
      </c>
    </row>
    <row r="124" spans="1:7" ht="13.5" customHeight="1">
      <c r="A124" s="240">
        <v>3</v>
      </c>
      <c r="B124" s="34" t="s">
        <v>259</v>
      </c>
      <c r="C124" s="14" t="s">
        <v>258</v>
      </c>
      <c r="D124" s="159">
        <v>11843</v>
      </c>
      <c r="E124" s="41">
        <v>12196</v>
      </c>
      <c r="F124" s="41">
        <v>12501</v>
      </c>
      <c r="G124" s="41">
        <v>12789</v>
      </c>
    </row>
    <row r="125" spans="1:7" ht="14.25" customHeight="1">
      <c r="A125" s="67" t="s">
        <v>257</v>
      </c>
      <c r="B125" s="12" t="s">
        <v>256</v>
      </c>
      <c r="C125" s="18"/>
      <c r="D125" s="197">
        <f t="shared" ref="D125:G125" si="23">D126+D130+D135+D141+D144+D148+D139+D150</f>
        <v>-15544</v>
      </c>
      <c r="E125" s="40">
        <f t="shared" si="23"/>
        <v>-18677</v>
      </c>
      <c r="F125" s="40">
        <f t="shared" si="23"/>
        <v>-16374</v>
      </c>
      <c r="G125" s="40">
        <f t="shared" si="23"/>
        <v>-16967</v>
      </c>
    </row>
    <row r="126" spans="1:7" ht="15" customHeight="1">
      <c r="A126" s="67">
        <v>1</v>
      </c>
      <c r="B126" s="12" t="s">
        <v>255</v>
      </c>
      <c r="C126" s="17">
        <v>16.02</v>
      </c>
      <c r="D126" s="198">
        <f t="shared" ref="D126:G126" si="24">D127+D129+D128</f>
        <v>1860</v>
      </c>
      <c r="E126" s="28">
        <f t="shared" si="24"/>
        <v>1900</v>
      </c>
      <c r="F126" s="28">
        <f t="shared" si="24"/>
        <v>1980</v>
      </c>
      <c r="G126" s="28">
        <f t="shared" si="24"/>
        <v>2050</v>
      </c>
    </row>
    <row r="127" spans="1:7" ht="14.25" customHeight="1">
      <c r="A127" s="240"/>
      <c r="B127" s="7" t="s">
        <v>254</v>
      </c>
      <c r="C127" s="14" t="s">
        <v>253</v>
      </c>
      <c r="D127" s="159">
        <v>110</v>
      </c>
      <c r="E127" s="41">
        <v>120</v>
      </c>
      <c r="F127" s="41">
        <v>130</v>
      </c>
      <c r="G127" s="41">
        <v>140</v>
      </c>
    </row>
    <row r="128" spans="1:7" ht="16.5" customHeight="1">
      <c r="A128" s="240"/>
      <c r="B128" s="7" t="s">
        <v>252</v>
      </c>
      <c r="C128" s="14" t="s">
        <v>251</v>
      </c>
      <c r="D128" s="159">
        <v>1570</v>
      </c>
      <c r="E128" s="41">
        <v>1590</v>
      </c>
      <c r="F128" s="41">
        <v>1650</v>
      </c>
      <c r="G128" s="41">
        <v>1700</v>
      </c>
    </row>
    <row r="129" spans="1:7" ht="12" customHeight="1">
      <c r="A129" s="240"/>
      <c r="B129" s="7" t="s">
        <v>250</v>
      </c>
      <c r="C129" s="14" t="s">
        <v>249</v>
      </c>
      <c r="D129" s="159">
        <v>180</v>
      </c>
      <c r="E129" s="41">
        <v>190</v>
      </c>
      <c r="F129" s="41">
        <v>200</v>
      </c>
      <c r="G129" s="41">
        <v>210</v>
      </c>
    </row>
    <row r="130" spans="1:7" ht="14.25" customHeight="1">
      <c r="A130" s="67">
        <v>2</v>
      </c>
      <c r="B130" s="12" t="s">
        <v>248</v>
      </c>
      <c r="C130" s="17">
        <v>30.02</v>
      </c>
      <c r="D130" s="198">
        <f t="shared" ref="D130:G130" si="25">D131+D132+D133+D134</f>
        <v>4400</v>
      </c>
      <c r="E130" s="28">
        <f t="shared" si="25"/>
        <v>4500</v>
      </c>
      <c r="F130" s="28">
        <f t="shared" si="25"/>
        <v>4600</v>
      </c>
      <c r="G130" s="28">
        <f t="shared" si="25"/>
        <v>4755</v>
      </c>
    </row>
    <row r="131" spans="1:7" ht="12.75" hidden="1" customHeight="1">
      <c r="A131" s="239"/>
      <c r="B131" s="74" t="s">
        <v>247</v>
      </c>
      <c r="C131" s="73" t="s">
        <v>246</v>
      </c>
      <c r="D131" s="159"/>
      <c r="E131" s="16"/>
      <c r="F131" s="16"/>
      <c r="G131" s="16"/>
    </row>
    <row r="132" spans="1:7" ht="13.5" hidden="1" customHeight="1">
      <c r="A132" s="240"/>
      <c r="B132" s="7" t="s">
        <v>245</v>
      </c>
      <c r="C132" s="14" t="s">
        <v>244</v>
      </c>
      <c r="D132" s="159"/>
      <c r="E132" s="41"/>
      <c r="F132" s="41"/>
      <c r="G132" s="41"/>
    </row>
    <row r="133" spans="1:7" ht="11.25" customHeight="1">
      <c r="A133" s="240"/>
      <c r="B133" s="7" t="s">
        <v>243</v>
      </c>
      <c r="C133" s="14" t="s">
        <v>158</v>
      </c>
      <c r="D133" s="159">
        <v>4400</v>
      </c>
      <c r="E133" s="41">
        <v>4500</v>
      </c>
      <c r="F133" s="41">
        <v>4600</v>
      </c>
      <c r="G133" s="41">
        <v>4755</v>
      </c>
    </row>
    <row r="134" spans="1:7" ht="13.5" hidden="1" customHeight="1">
      <c r="A134" s="240"/>
      <c r="B134" s="7" t="s">
        <v>242</v>
      </c>
      <c r="C134" s="14" t="s">
        <v>241</v>
      </c>
      <c r="D134" s="159"/>
      <c r="E134" s="41"/>
      <c r="F134" s="41"/>
      <c r="G134" s="41"/>
    </row>
    <row r="135" spans="1:7" ht="14.25" customHeight="1">
      <c r="A135" s="67">
        <v>3</v>
      </c>
      <c r="B135" s="12" t="s">
        <v>238</v>
      </c>
      <c r="C135" s="17">
        <v>33.020000000000003</v>
      </c>
      <c r="D135" s="198">
        <f t="shared" ref="D135:G135" si="26">D136+D137+D138</f>
        <v>18</v>
      </c>
      <c r="E135" s="28">
        <f t="shared" si="26"/>
        <v>20</v>
      </c>
      <c r="F135" s="28">
        <f t="shared" si="26"/>
        <v>25</v>
      </c>
      <c r="G135" s="28">
        <f t="shared" si="26"/>
        <v>31</v>
      </c>
    </row>
    <row r="136" spans="1:7" ht="12" hidden="1" customHeight="1">
      <c r="A136" s="239"/>
      <c r="B136" s="74" t="s">
        <v>240</v>
      </c>
      <c r="C136" s="73" t="s">
        <v>239</v>
      </c>
      <c r="D136" s="159"/>
      <c r="E136" s="16"/>
      <c r="F136" s="16"/>
      <c r="G136" s="16"/>
    </row>
    <row r="137" spans="1:7" ht="12" hidden="1" customHeight="1">
      <c r="A137" s="239"/>
      <c r="B137" s="74" t="s">
        <v>410</v>
      </c>
      <c r="C137" s="73" t="s">
        <v>411</v>
      </c>
      <c r="D137" s="159"/>
      <c r="E137" s="16"/>
      <c r="F137" s="16"/>
      <c r="G137" s="16"/>
    </row>
    <row r="138" spans="1:7" ht="13.5" customHeight="1">
      <c r="A138" s="240"/>
      <c r="B138" s="7" t="s">
        <v>238</v>
      </c>
      <c r="C138" s="14" t="s">
        <v>237</v>
      </c>
      <c r="D138" s="159">
        <v>18</v>
      </c>
      <c r="E138" s="41">
        <v>20</v>
      </c>
      <c r="F138" s="41">
        <v>25</v>
      </c>
      <c r="G138" s="41">
        <v>31</v>
      </c>
    </row>
    <row r="139" spans="1:7" ht="14.25" customHeight="1">
      <c r="A139" s="67">
        <v>4</v>
      </c>
      <c r="B139" s="12" t="s">
        <v>236</v>
      </c>
      <c r="C139" s="17">
        <v>35.020000000000003</v>
      </c>
      <c r="D139" s="198">
        <f t="shared" ref="D139:G139" si="27">D140</f>
        <v>0</v>
      </c>
      <c r="E139" s="9">
        <f t="shared" si="27"/>
        <v>0</v>
      </c>
      <c r="F139" s="9">
        <f t="shared" si="27"/>
        <v>0</v>
      </c>
      <c r="G139" s="9">
        <f t="shared" si="27"/>
        <v>0</v>
      </c>
    </row>
    <row r="140" spans="1:7" ht="14.25" hidden="1" customHeight="1">
      <c r="A140" s="240"/>
      <c r="B140" s="7" t="s">
        <v>235</v>
      </c>
      <c r="C140" s="14" t="s">
        <v>234</v>
      </c>
      <c r="D140" s="159"/>
      <c r="E140" s="41"/>
      <c r="F140" s="41"/>
      <c r="G140" s="41"/>
    </row>
    <row r="141" spans="1:7" ht="15" customHeight="1">
      <c r="A141" s="67">
        <v>5</v>
      </c>
      <c r="B141" s="12" t="s">
        <v>233</v>
      </c>
      <c r="C141" s="17">
        <v>36.020000000000003</v>
      </c>
      <c r="D141" s="198">
        <f t="shared" ref="D141:G141" si="28">D142+D143</f>
        <v>0</v>
      </c>
      <c r="E141" s="28">
        <f t="shared" si="28"/>
        <v>0</v>
      </c>
      <c r="F141" s="28">
        <f t="shared" si="28"/>
        <v>0</v>
      </c>
      <c r="G141" s="28">
        <f t="shared" si="28"/>
        <v>0</v>
      </c>
    </row>
    <row r="142" spans="1:7" ht="12.75" hidden="1" customHeight="1">
      <c r="A142" s="240"/>
      <c r="B142" s="7" t="s">
        <v>413</v>
      </c>
      <c r="C142" s="14" t="s">
        <v>412</v>
      </c>
      <c r="D142" s="159"/>
      <c r="E142" s="41"/>
      <c r="F142" s="41"/>
      <c r="G142" s="41"/>
    </row>
    <row r="143" spans="1:7" ht="12.75" hidden="1" customHeight="1">
      <c r="A143" s="240"/>
      <c r="B143" s="7" t="s">
        <v>232</v>
      </c>
      <c r="C143" s="14" t="s">
        <v>231</v>
      </c>
      <c r="D143" s="159"/>
      <c r="E143" s="41"/>
      <c r="F143" s="41"/>
      <c r="G143" s="41"/>
    </row>
    <row r="144" spans="1:7" ht="14.25" customHeight="1">
      <c r="A144" s="67">
        <v>6</v>
      </c>
      <c r="B144" s="12" t="s">
        <v>230</v>
      </c>
      <c r="C144" s="17">
        <v>37.020000000000003</v>
      </c>
      <c r="D144" s="198">
        <f t="shared" ref="D144:G144" si="29">D145+D146+D147</f>
        <v>-21822</v>
      </c>
      <c r="E144" s="28">
        <f t="shared" si="29"/>
        <v>-25097</v>
      </c>
      <c r="F144" s="28">
        <f t="shared" si="29"/>
        <v>-22979</v>
      </c>
      <c r="G144" s="28">
        <f t="shared" si="29"/>
        <v>-23803</v>
      </c>
    </row>
    <row r="145" spans="1:7" ht="12.75" hidden="1" customHeight="1">
      <c r="A145" s="240"/>
      <c r="B145" s="7" t="s">
        <v>229</v>
      </c>
      <c r="C145" s="14" t="s">
        <v>228</v>
      </c>
      <c r="D145" s="159"/>
      <c r="E145" s="41"/>
      <c r="F145" s="41"/>
      <c r="G145" s="41"/>
    </row>
    <row r="146" spans="1:7" ht="18" customHeight="1">
      <c r="A146" s="240"/>
      <c r="B146" s="7" t="s">
        <v>210</v>
      </c>
      <c r="C146" s="14" t="s">
        <v>227</v>
      </c>
      <c r="D146" s="159">
        <v>-21842</v>
      </c>
      <c r="E146" s="41">
        <v>-25097</v>
      </c>
      <c r="F146" s="41">
        <v>-22979</v>
      </c>
      <c r="G146" s="41">
        <v>-23803</v>
      </c>
    </row>
    <row r="147" spans="1:7" ht="18" customHeight="1">
      <c r="A147" s="240"/>
      <c r="B147" s="7" t="s">
        <v>360</v>
      </c>
      <c r="C147" s="14" t="s">
        <v>333</v>
      </c>
      <c r="D147" s="159">
        <v>20</v>
      </c>
      <c r="E147" s="41"/>
      <c r="F147" s="41"/>
      <c r="G147" s="41"/>
    </row>
    <row r="148" spans="1:7" ht="15" customHeight="1">
      <c r="A148" s="67">
        <v>7</v>
      </c>
      <c r="B148" s="12" t="s">
        <v>208</v>
      </c>
      <c r="C148" s="17">
        <v>39.020000000000003</v>
      </c>
      <c r="D148" s="198">
        <f t="shared" ref="D148:G148" si="30">D149</f>
        <v>0</v>
      </c>
      <c r="E148" s="28">
        <f t="shared" si="30"/>
        <v>0</v>
      </c>
      <c r="F148" s="28">
        <f t="shared" si="30"/>
        <v>0</v>
      </c>
      <c r="G148" s="28">
        <f t="shared" si="30"/>
        <v>0</v>
      </c>
    </row>
    <row r="149" spans="1:7" ht="18.75" hidden="1" customHeight="1">
      <c r="A149" s="240"/>
      <c r="B149" s="7" t="s">
        <v>226</v>
      </c>
      <c r="C149" s="14" t="s">
        <v>207</v>
      </c>
      <c r="D149" s="159"/>
      <c r="E149" s="41"/>
      <c r="F149" s="41"/>
      <c r="G149" s="41"/>
    </row>
    <row r="150" spans="1:7" ht="18.75" hidden="1" customHeight="1">
      <c r="A150" s="240"/>
      <c r="B150" s="7" t="s">
        <v>310</v>
      </c>
      <c r="C150" s="14">
        <v>40.020000000000003</v>
      </c>
      <c r="D150" s="159"/>
      <c r="E150" s="41"/>
      <c r="F150" s="41"/>
      <c r="G150" s="41"/>
    </row>
    <row r="151" spans="1:7" ht="14.25" customHeight="1">
      <c r="A151" s="67" t="s">
        <v>225</v>
      </c>
      <c r="B151" s="12" t="s">
        <v>206</v>
      </c>
      <c r="C151" s="17" t="s">
        <v>224</v>
      </c>
      <c r="D151" s="197">
        <f t="shared" ref="D151:G151" si="31">D152</f>
        <v>74770</v>
      </c>
      <c r="E151" s="40">
        <f t="shared" si="31"/>
        <v>74770</v>
      </c>
      <c r="F151" s="40">
        <f t="shared" si="31"/>
        <v>74770</v>
      </c>
      <c r="G151" s="40">
        <f t="shared" si="31"/>
        <v>74770</v>
      </c>
    </row>
    <row r="152" spans="1:7" ht="15" customHeight="1">
      <c r="A152" s="67"/>
      <c r="B152" s="10" t="s">
        <v>223</v>
      </c>
      <c r="C152" s="17">
        <v>42.02</v>
      </c>
      <c r="D152" s="192">
        <f>D155+D156+D158+D161</f>
        <v>74770</v>
      </c>
      <c r="E152" s="192">
        <f t="shared" ref="E152:G152" si="32">E155+E156+E158+E161</f>
        <v>74770</v>
      </c>
      <c r="F152" s="192">
        <f t="shared" si="32"/>
        <v>74770</v>
      </c>
      <c r="G152" s="192">
        <f t="shared" si="32"/>
        <v>74770</v>
      </c>
    </row>
    <row r="153" spans="1:7" ht="18" hidden="1" customHeight="1">
      <c r="A153" s="241"/>
      <c r="B153" s="71" t="s">
        <v>222</v>
      </c>
      <c r="C153" s="32" t="s">
        <v>221</v>
      </c>
      <c r="D153" s="159"/>
      <c r="E153" s="16"/>
      <c r="F153" s="16"/>
      <c r="G153" s="16"/>
    </row>
    <row r="154" spans="1:7" ht="14.25" hidden="1" customHeight="1">
      <c r="A154" s="239"/>
      <c r="B154" s="71" t="s">
        <v>220</v>
      </c>
      <c r="C154" s="32" t="s">
        <v>219</v>
      </c>
      <c r="D154" s="159"/>
      <c r="E154" s="41"/>
      <c r="F154" s="41"/>
      <c r="G154" s="41"/>
    </row>
    <row r="155" spans="1:7" ht="15" hidden="1" customHeight="1">
      <c r="A155" s="239"/>
      <c r="B155" s="71" t="s">
        <v>201</v>
      </c>
      <c r="C155" s="32" t="s">
        <v>200</v>
      </c>
      <c r="D155" s="159"/>
      <c r="E155" s="16"/>
      <c r="F155" s="16"/>
      <c r="G155" s="16"/>
    </row>
    <row r="156" spans="1:7" ht="15" customHeight="1">
      <c r="A156" s="240"/>
      <c r="B156" s="68" t="s">
        <v>218</v>
      </c>
      <c r="C156" s="14" t="s">
        <v>217</v>
      </c>
      <c r="D156" s="177">
        <v>72974</v>
      </c>
      <c r="E156" s="70">
        <v>72974</v>
      </c>
      <c r="F156" s="70">
        <v>72974</v>
      </c>
      <c r="G156" s="70">
        <v>72974</v>
      </c>
    </row>
    <row r="157" spans="1:7" ht="15" hidden="1" customHeight="1">
      <c r="A157" s="240"/>
      <c r="B157" s="68" t="s">
        <v>361</v>
      </c>
      <c r="C157" s="14" t="s">
        <v>332</v>
      </c>
      <c r="D157" s="177"/>
      <c r="E157" s="70"/>
      <c r="F157" s="70"/>
      <c r="G157" s="70"/>
    </row>
    <row r="158" spans="1:7" ht="12.75" customHeight="1">
      <c r="A158" s="240"/>
      <c r="B158" s="68" t="s">
        <v>216</v>
      </c>
      <c r="C158" s="14" t="s">
        <v>215</v>
      </c>
      <c r="D158" s="177">
        <v>1295</v>
      </c>
      <c r="E158" s="70">
        <v>1295</v>
      </c>
      <c r="F158" s="70">
        <v>1295</v>
      </c>
      <c r="G158" s="70">
        <v>1295</v>
      </c>
    </row>
    <row r="159" spans="1:7" ht="12.75" hidden="1" customHeight="1">
      <c r="A159" s="240"/>
      <c r="B159" s="68" t="s">
        <v>421</v>
      </c>
      <c r="C159" s="14" t="s">
        <v>420</v>
      </c>
      <c r="D159" s="177"/>
      <c r="E159" s="70"/>
      <c r="F159" s="70"/>
      <c r="G159" s="70"/>
    </row>
    <row r="160" spans="1:7" ht="12.75" hidden="1" customHeight="1">
      <c r="A160" s="240"/>
      <c r="B160" s="69" t="s">
        <v>199</v>
      </c>
      <c r="C160" s="14" t="s">
        <v>198</v>
      </c>
      <c r="D160" s="268"/>
      <c r="E160" s="101"/>
      <c r="F160" s="101"/>
      <c r="G160" s="101"/>
    </row>
    <row r="161" spans="1:7" ht="15.75" customHeight="1">
      <c r="A161" s="240"/>
      <c r="B161" s="68" t="s">
        <v>214</v>
      </c>
      <c r="C161" s="14" t="s">
        <v>213</v>
      </c>
      <c r="D161" s="177">
        <v>501</v>
      </c>
      <c r="E161" s="70">
        <v>501</v>
      </c>
      <c r="F161" s="70">
        <v>501</v>
      </c>
      <c r="G161" s="70">
        <v>501</v>
      </c>
    </row>
    <row r="162" spans="1:7" ht="17.25" hidden="1" customHeight="1">
      <c r="A162" s="244"/>
      <c r="B162" s="69" t="s">
        <v>199</v>
      </c>
      <c r="C162" s="14" t="s">
        <v>198</v>
      </c>
      <c r="D162" s="159"/>
      <c r="E162" s="41"/>
      <c r="F162" s="41"/>
      <c r="G162" s="41"/>
    </row>
    <row r="163" spans="1:7" ht="14.25" customHeight="1">
      <c r="A163" s="245"/>
      <c r="B163" s="72" t="s">
        <v>212</v>
      </c>
      <c r="C163" s="38"/>
      <c r="D163" s="202">
        <f t="shared" ref="D163:G163" si="33">D164+D166+D167+D168+D178</f>
        <v>21916.54</v>
      </c>
      <c r="E163" s="62">
        <f t="shared" si="33"/>
        <v>25097</v>
      </c>
      <c r="F163" s="62">
        <f t="shared" si="33"/>
        <v>22979</v>
      </c>
      <c r="G163" s="62">
        <f t="shared" si="33"/>
        <v>23803</v>
      </c>
    </row>
    <row r="164" spans="1:7" ht="17.25" customHeight="1">
      <c r="A164" s="244"/>
      <c r="B164" s="68" t="s">
        <v>211</v>
      </c>
      <c r="C164" s="14">
        <v>37.020000000000003</v>
      </c>
      <c r="D164" s="177">
        <f t="shared" ref="D164:G164" si="34">D165</f>
        <v>21842</v>
      </c>
      <c r="E164" s="70">
        <f t="shared" si="34"/>
        <v>25097</v>
      </c>
      <c r="F164" s="70">
        <f t="shared" si="34"/>
        <v>22979</v>
      </c>
      <c r="G164" s="70">
        <f t="shared" si="34"/>
        <v>23803</v>
      </c>
    </row>
    <row r="165" spans="1:7" ht="12.75" customHeight="1">
      <c r="A165" s="244"/>
      <c r="B165" s="68" t="s">
        <v>210</v>
      </c>
      <c r="C165" s="14" t="s">
        <v>209</v>
      </c>
      <c r="D165" s="159">
        <v>21842</v>
      </c>
      <c r="E165" s="41">
        <v>25097</v>
      </c>
      <c r="F165" s="41">
        <v>22979</v>
      </c>
      <c r="G165" s="41">
        <v>23803</v>
      </c>
    </row>
    <row r="166" spans="1:7" ht="14.25" hidden="1" customHeight="1">
      <c r="A166" s="244"/>
      <c r="B166" s="7" t="s">
        <v>226</v>
      </c>
      <c r="C166" s="14" t="s">
        <v>207</v>
      </c>
      <c r="D166" s="159"/>
      <c r="E166" s="41"/>
      <c r="F166" s="41"/>
      <c r="G166" s="41"/>
    </row>
    <row r="167" spans="1:7" ht="14.25" hidden="1" customHeight="1">
      <c r="A167" s="244"/>
      <c r="B167" s="7" t="s">
        <v>310</v>
      </c>
      <c r="C167" s="14">
        <v>40.020000000000003</v>
      </c>
      <c r="D167" s="159"/>
      <c r="E167" s="41"/>
      <c r="F167" s="41"/>
      <c r="G167" s="41"/>
    </row>
    <row r="168" spans="1:7" ht="15" customHeight="1">
      <c r="A168" s="246"/>
      <c r="B168" s="12" t="s">
        <v>206</v>
      </c>
      <c r="C168" s="163">
        <v>42.02</v>
      </c>
      <c r="D168" s="199">
        <f t="shared" ref="D168:G168" si="35">D169+D171+D172+D173+D176</f>
        <v>74.540000000000006</v>
      </c>
      <c r="E168" s="162">
        <f t="shared" si="35"/>
        <v>0</v>
      </c>
      <c r="F168" s="162">
        <f t="shared" si="35"/>
        <v>0</v>
      </c>
      <c r="G168" s="162">
        <f t="shared" si="35"/>
        <v>0</v>
      </c>
    </row>
    <row r="169" spans="1:7" ht="15" hidden="1" customHeight="1">
      <c r="A169" s="247"/>
      <c r="B169" s="71" t="s">
        <v>222</v>
      </c>
      <c r="C169" s="102" t="s">
        <v>221</v>
      </c>
      <c r="D169" s="177"/>
      <c r="E169" s="70"/>
      <c r="F169" s="70"/>
      <c r="G169" s="70"/>
    </row>
    <row r="170" spans="1:7" ht="13.5" hidden="1" customHeight="1">
      <c r="A170" s="244"/>
      <c r="B170" s="71" t="s">
        <v>205</v>
      </c>
      <c r="C170" s="32" t="s">
        <v>204</v>
      </c>
      <c r="D170" s="177"/>
      <c r="E170" s="70"/>
      <c r="F170" s="70"/>
      <c r="G170" s="70"/>
    </row>
    <row r="171" spans="1:7" ht="13.5" hidden="1" customHeight="1">
      <c r="A171" s="244"/>
      <c r="B171" s="71" t="s">
        <v>203</v>
      </c>
      <c r="C171" s="32" t="s">
        <v>202</v>
      </c>
      <c r="D171" s="177"/>
      <c r="E171" s="70"/>
      <c r="F171" s="70"/>
      <c r="G171" s="70"/>
    </row>
    <row r="172" spans="1:7" ht="26.25" hidden="1" customHeight="1">
      <c r="A172" s="244"/>
      <c r="B172" s="78" t="s">
        <v>301</v>
      </c>
      <c r="C172" s="32" t="s">
        <v>300</v>
      </c>
      <c r="D172" s="177"/>
      <c r="E172" s="70"/>
      <c r="F172" s="70"/>
      <c r="G172" s="70"/>
    </row>
    <row r="173" spans="1:7" ht="15" customHeight="1">
      <c r="A173" s="244"/>
      <c r="B173" s="71" t="s">
        <v>201</v>
      </c>
      <c r="C173" s="32" t="s">
        <v>200</v>
      </c>
      <c r="D173" s="159">
        <v>74.540000000000006</v>
      </c>
      <c r="E173" s="70"/>
      <c r="F173" s="70"/>
      <c r="G173" s="70"/>
    </row>
    <row r="174" spans="1:7" ht="12" hidden="1" customHeight="1">
      <c r="A174" s="244"/>
      <c r="B174" s="69" t="s">
        <v>199</v>
      </c>
      <c r="C174" s="14" t="s">
        <v>198</v>
      </c>
      <c r="D174" s="159"/>
      <c r="E174" s="41"/>
      <c r="F174" s="41"/>
      <c r="G174" s="41"/>
    </row>
    <row r="175" spans="1:7" ht="17.25" hidden="1" customHeight="1">
      <c r="A175" s="244"/>
      <c r="B175" s="68" t="s">
        <v>197</v>
      </c>
      <c r="C175" s="14" t="s">
        <v>196</v>
      </c>
      <c r="D175" s="159"/>
      <c r="E175" s="41"/>
      <c r="F175" s="41"/>
      <c r="G175" s="41"/>
    </row>
    <row r="176" spans="1:7" ht="26.25" hidden="1" customHeight="1">
      <c r="A176" s="244"/>
      <c r="B176" s="77" t="s">
        <v>364</v>
      </c>
      <c r="C176" s="14" t="s">
        <v>331</v>
      </c>
      <c r="D176" s="159"/>
      <c r="E176" s="41"/>
      <c r="F176" s="41"/>
      <c r="G176" s="41"/>
    </row>
    <row r="177" spans="1:9" ht="26.25" hidden="1" customHeight="1">
      <c r="A177" s="244"/>
      <c r="B177" s="77" t="s">
        <v>419</v>
      </c>
      <c r="C177" s="14" t="s">
        <v>418</v>
      </c>
      <c r="D177" s="159"/>
      <c r="E177" s="41"/>
      <c r="F177" s="41"/>
      <c r="G177" s="41"/>
    </row>
    <row r="178" spans="1:9" ht="17.25" customHeight="1" thickBot="1">
      <c r="A178" s="248"/>
      <c r="B178" s="161" t="s">
        <v>195</v>
      </c>
      <c r="C178" s="67">
        <v>45.02</v>
      </c>
      <c r="D178" s="199">
        <f t="shared" ref="D178:G178" si="36">D82</f>
        <v>0</v>
      </c>
      <c r="E178" s="162">
        <f t="shared" si="36"/>
        <v>0</v>
      </c>
      <c r="F178" s="162">
        <f t="shared" si="36"/>
        <v>0</v>
      </c>
      <c r="G178" s="162">
        <f t="shared" si="36"/>
        <v>0</v>
      </c>
    </row>
    <row r="179" spans="1:9" s="101" customFormat="1" ht="13.5" hidden="1" customHeight="1">
      <c r="A179" s="242"/>
      <c r="B179" s="4" t="s">
        <v>296</v>
      </c>
      <c r="C179" s="43" t="s">
        <v>295</v>
      </c>
      <c r="D179" s="177"/>
      <c r="E179" s="70"/>
      <c r="F179" s="70"/>
      <c r="G179" s="70"/>
    </row>
    <row r="180" spans="1:9" s="101" customFormat="1" ht="13.5" hidden="1" customHeight="1">
      <c r="A180" s="242"/>
      <c r="B180" s="68" t="s">
        <v>281</v>
      </c>
      <c r="C180" s="14" t="s">
        <v>294</v>
      </c>
      <c r="D180" s="177"/>
      <c r="E180" s="70"/>
      <c r="F180" s="70"/>
      <c r="G180" s="70"/>
    </row>
    <row r="181" spans="1:9" s="101" customFormat="1" ht="13.5" hidden="1" customHeight="1">
      <c r="A181" s="242"/>
      <c r="B181" s="68" t="s">
        <v>280</v>
      </c>
      <c r="C181" s="14" t="s">
        <v>293</v>
      </c>
      <c r="D181" s="177"/>
      <c r="E181" s="70"/>
      <c r="F181" s="70"/>
      <c r="G181" s="70"/>
    </row>
    <row r="182" spans="1:9" s="101" customFormat="1" ht="13.5" hidden="1" customHeight="1">
      <c r="A182" s="249"/>
      <c r="B182" s="179" t="s">
        <v>279</v>
      </c>
      <c r="C182" s="180" t="s">
        <v>292</v>
      </c>
      <c r="D182" s="203"/>
      <c r="E182" s="70"/>
      <c r="F182" s="70"/>
      <c r="G182" s="70"/>
    </row>
    <row r="183" spans="1:9" s="101" customFormat="1" ht="13.5" hidden="1" customHeight="1">
      <c r="A183" s="240"/>
      <c r="B183" s="5" t="s">
        <v>291</v>
      </c>
      <c r="C183" s="48" t="s">
        <v>290</v>
      </c>
      <c r="D183" s="204"/>
      <c r="E183" s="70"/>
      <c r="F183" s="70"/>
      <c r="G183" s="70"/>
    </row>
    <row r="184" spans="1:9" s="101" customFormat="1" ht="13.5" hidden="1" customHeight="1">
      <c r="A184" s="240"/>
      <c r="B184" s="68" t="s">
        <v>281</v>
      </c>
      <c r="C184" s="14" t="s">
        <v>289</v>
      </c>
      <c r="D184" s="204"/>
      <c r="E184" s="181"/>
      <c r="F184" s="181"/>
      <c r="G184" s="181"/>
    </row>
    <row r="185" spans="1:9" s="101" customFormat="1" ht="13.5" hidden="1" customHeight="1">
      <c r="A185" s="240"/>
      <c r="B185" s="68" t="s">
        <v>280</v>
      </c>
      <c r="C185" s="14" t="s">
        <v>288</v>
      </c>
      <c r="D185" s="204"/>
      <c r="E185" s="181"/>
      <c r="F185" s="181"/>
      <c r="G185" s="181"/>
    </row>
    <row r="186" spans="1:9" s="101" customFormat="1" ht="13.5" hidden="1" customHeight="1">
      <c r="A186" s="240"/>
      <c r="B186" s="68" t="s">
        <v>279</v>
      </c>
      <c r="C186" s="14" t="s">
        <v>287</v>
      </c>
      <c r="D186" s="204"/>
      <c r="E186" s="181"/>
      <c r="F186" s="181"/>
      <c r="G186" s="181"/>
    </row>
    <row r="187" spans="1:9" s="101" customFormat="1" ht="13.5" hidden="1" customHeight="1">
      <c r="A187" s="240"/>
      <c r="B187" s="5" t="s">
        <v>285</v>
      </c>
      <c r="C187" s="48" t="s">
        <v>429</v>
      </c>
      <c r="D187" s="204"/>
      <c r="E187" s="181"/>
      <c r="F187" s="181"/>
      <c r="G187" s="181"/>
    </row>
    <row r="188" spans="1:9" s="101" customFormat="1" ht="13.5" hidden="1" customHeight="1">
      <c r="A188" s="240"/>
      <c r="B188" s="68" t="s">
        <v>281</v>
      </c>
      <c r="C188" s="14" t="s">
        <v>286</v>
      </c>
      <c r="D188" s="204"/>
      <c r="E188" s="181"/>
      <c r="F188" s="181"/>
      <c r="G188" s="181"/>
    </row>
    <row r="189" spans="1:9" s="101" customFormat="1" ht="12.75" hidden="1" customHeight="1">
      <c r="A189" s="240"/>
      <c r="B189" s="68" t="s">
        <v>280</v>
      </c>
      <c r="C189" s="14" t="s">
        <v>430</v>
      </c>
      <c r="D189" s="204"/>
      <c r="E189" s="181"/>
      <c r="F189" s="181"/>
      <c r="G189" s="181"/>
    </row>
    <row r="190" spans="1:9" hidden="1">
      <c r="A190" s="240"/>
      <c r="B190" s="68" t="s">
        <v>279</v>
      </c>
      <c r="C190" s="14" t="s">
        <v>284</v>
      </c>
      <c r="D190" s="204"/>
      <c r="E190" s="181"/>
      <c r="F190" s="181"/>
      <c r="G190" s="181"/>
    </row>
    <row r="191" spans="1:9" ht="13.5" thickBot="1">
      <c r="A191" s="250"/>
      <c r="B191" s="147" t="s">
        <v>193</v>
      </c>
      <c r="C191" s="148">
        <v>49.02</v>
      </c>
      <c r="D191" s="205">
        <f t="shared" ref="D191:G191" si="37">D212+D315+D347+D751+D821+D934+D935</f>
        <v>289798.62</v>
      </c>
      <c r="E191" s="166">
        <f t="shared" si="37"/>
        <v>267878</v>
      </c>
      <c r="F191" s="166">
        <f t="shared" si="37"/>
        <v>271320</v>
      </c>
      <c r="G191" s="166">
        <f t="shared" si="37"/>
        <v>275716</v>
      </c>
      <c r="H191" s="31"/>
      <c r="I191" s="31"/>
    </row>
    <row r="192" spans="1:9">
      <c r="A192" s="238"/>
      <c r="B192" s="25" t="s">
        <v>19</v>
      </c>
      <c r="C192" s="64"/>
      <c r="D192" s="206">
        <f t="shared" ref="D192:G195" si="38">D213+D316+D348+D752+D822</f>
        <v>238771</v>
      </c>
      <c r="E192" s="87">
        <f t="shared" si="38"/>
        <v>242781</v>
      </c>
      <c r="F192" s="87">
        <f t="shared" si="38"/>
        <v>248341</v>
      </c>
      <c r="G192" s="87">
        <f t="shared" si="38"/>
        <v>251913</v>
      </c>
      <c r="H192" s="31"/>
      <c r="I192" s="31"/>
    </row>
    <row r="193" spans="1:9">
      <c r="A193" s="67"/>
      <c r="B193" s="12" t="s">
        <v>4</v>
      </c>
      <c r="C193" s="17">
        <v>0.01</v>
      </c>
      <c r="D193" s="158">
        <f t="shared" si="38"/>
        <v>230111</v>
      </c>
      <c r="E193" s="11">
        <f t="shared" si="38"/>
        <v>234121</v>
      </c>
      <c r="F193" s="11">
        <f t="shared" si="38"/>
        <v>239681</v>
      </c>
      <c r="G193" s="11">
        <f t="shared" si="38"/>
        <v>243253</v>
      </c>
    </row>
    <row r="194" spans="1:9">
      <c r="A194" s="67"/>
      <c r="B194" s="12" t="s">
        <v>3</v>
      </c>
      <c r="C194" s="17">
        <v>10</v>
      </c>
      <c r="D194" s="158">
        <f t="shared" si="38"/>
        <v>50755</v>
      </c>
      <c r="E194" s="11">
        <f t="shared" si="38"/>
        <v>51538</v>
      </c>
      <c r="F194" s="11">
        <f t="shared" si="38"/>
        <v>52327</v>
      </c>
      <c r="G194" s="11">
        <f t="shared" si="38"/>
        <v>53372</v>
      </c>
      <c r="H194" s="31"/>
    </row>
    <row r="195" spans="1:9">
      <c r="A195" s="67"/>
      <c r="B195" s="12" t="s">
        <v>2</v>
      </c>
      <c r="C195" s="17">
        <v>20</v>
      </c>
      <c r="D195" s="158">
        <f t="shared" si="38"/>
        <v>44754</v>
      </c>
      <c r="E195" s="11">
        <f t="shared" si="38"/>
        <v>44757</v>
      </c>
      <c r="F195" s="11">
        <f t="shared" si="38"/>
        <v>47525</v>
      </c>
      <c r="G195" s="11">
        <f t="shared" si="38"/>
        <v>48117</v>
      </c>
    </row>
    <row r="196" spans="1:9">
      <c r="A196" s="67"/>
      <c r="B196" s="12" t="s">
        <v>186</v>
      </c>
      <c r="C196" s="17">
        <v>30</v>
      </c>
      <c r="D196" s="158">
        <f t="shared" ref="D196:G197" si="39">D217</f>
        <v>2358</v>
      </c>
      <c r="E196" s="11">
        <f t="shared" si="39"/>
        <v>2127</v>
      </c>
      <c r="F196" s="11">
        <f t="shared" si="39"/>
        <v>1898</v>
      </c>
      <c r="G196" s="11">
        <f t="shared" si="39"/>
        <v>1664</v>
      </c>
      <c r="H196" s="31"/>
      <c r="I196" s="31"/>
    </row>
    <row r="197" spans="1:9">
      <c r="A197" s="67"/>
      <c r="B197" s="12" t="s">
        <v>179</v>
      </c>
      <c r="C197" s="17">
        <v>50</v>
      </c>
      <c r="D197" s="158">
        <f t="shared" si="39"/>
        <v>2000</v>
      </c>
      <c r="E197" s="11">
        <f t="shared" si="39"/>
        <v>5000</v>
      </c>
      <c r="F197" s="11">
        <f t="shared" si="39"/>
        <v>5000</v>
      </c>
      <c r="G197" s="11">
        <f t="shared" si="39"/>
        <v>6000</v>
      </c>
      <c r="H197" s="31"/>
      <c r="I197" s="31"/>
    </row>
    <row r="198" spans="1:9">
      <c r="A198" s="67"/>
      <c r="B198" s="12" t="s">
        <v>176</v>
      </c>
      <c r="C198" s="17">
        <v>51</v>
      </c>
      <c r="D198" s="158">
        <f t="shared" ref="D198:G198" si="40">D219+D352+D826</f>
        <v>35469</v>
      </c>
      <c r="E198" s="11">
        <f t="shared" si="40"/>
        <v>35912</v>
      </c>
      <c r="F198" s="11">
        <f t="shared" si="40"/>
        <v>38082</v>
      </c>
      <c r="G198" s="11">
        <f t="shared" si="40"/>
        <v>39192</v>
      </c>
    </row>
    <row r="199" spans="1:9" ht="12" customHeight="1">
      <c r="A199" s="67"/>
      <c r="B199" s="12" t="s">
        <v>80</v>
      </c>
      <c r="C199" s="17">
        <v>55</v>
      </c>
      <c r="D199" s="158">
        <f t="shared" ref="D199:G199" si="41">D220</f>
        <v>0</v>
      </c>
      <c r="E199" s="11">
        <f t="shared" si="41"/>
        <v>0</v>
      </c>
      <c r="F199" s="11">
        <f t="shared" si="41"/>
        <v>0</v>
      </c>
      <c r="G199" s="11">
        <f t="shared" si="41"/>
        <v>0</v>
      </c>
      <c r="H199" s="31"/>
      <c r="I199" s="31"/>
    </row>
    <row r="200" spans="1:9">
      <c r="A200" s="67"/>
      <c r="B200" s="12" t="s">
        <v>8</v>
      </c>
      <c r="C200" s="17">
        <v>57</v>
      </c>
      <c r="D200" s="158">
        <f t="shared" ref="D200:G200" si="42">D353</f>
        <v>86895</v>
      </c>
      <c r="E200" s="11">
        <f t="shared" si="42"/>
        <v>86907</v>
      </c>
      <c r="F200" s="11">
        <f t="shared" si="42"/>
        <v>86969</v>
      </c>
      <c r="G200" s="11">
        <f t="shared" si="42"/>
        <v>87028</v>
      </c>
    </row>
    <row r="201" spans="1:9">
      <c r="A201" s="67"/>
      <c r="B201" s="12" t="s">
        <v>113</v>
      </c>
      <c r="C201" s="17">
        <v>59</v>
      </c>
      <c r="D201" s="158">
        <f t="shared" ref="D201:G201" si="43">D221+D320+D354+D827</f>
        <v>7880</v>
      </c>
      <c r="E201" s="11">
        <f t="shared" si="43"/>
        <v>7880</v>
      </c>
      <c r="F201" s="11">
        <f t="shared" si="43"/>
        <v>7880</v>
      </c>
      <c r="G201" s="11">
        <f t="shared" si="43"/>
        <v>7880</v>
      </c>
    </row>
    <row r="202" spans="1:9">
      <c r="A202" s="67"/>
      <c r="B202" s="12" t="s">
        <v>173</v>
      </c>
      <c r="C202" s="17">
        <v>79</v>
      </c>
      <c r="D202" s="158">
        <f t="shared" ref="D202:G202" si="44">D222</f>
        <v>8660</v>
      </c>
      <c r="E202" s="11">
        <f t="shared" si="44"/>
        <v>8660</v>
      </c>
      <c r="F202" s="11">
        <f t="shared" si="44"/>
        <v>8660</v>
      </c>
      <c r="G202" s="11">
        <f t="shared" si="44"/>
        <v>8660</v>
      </c>
    </row>
    <row r="203" spans="1:9">
      <c r="A203" s="67"/>
      <c r="B203" s="121" t="s">
        <v>5</v>
      </c>
      <c r="C203" s="122">
        <v>85.01</v>
      </c>
      <c r="D203" s="207">
        <f t="shared" ref="D203:G203" si="45">D223+D355</f>
        <v>0</v>
      </c>
      <c r="E203" s="141">
        <f t="shared" si="45"/>
        <v>0</v>
      </c>
      <c r="F203" s="141">
        <f t="shared" si="45"/>
        <v>0</v>
      </c>
      <c r="G203" s="141">
        <f t="shared" si="45"/>
        <v>0</v>
      </c>
      <c r="H203" s="31"/>
      <c r="I203" s="31"/>
    </row>
    <row r="204" spans="1:9">
      <c r="A204" s="67"/>
      <c r="B204" s="42" t="s">
        <v>16</v>
      </c>
      <c r="C204" s="38"/>
      <c r="D204" s="202">
        <f t="shared" ref="D204:G204" si="46">D224+D321+D356+D756+D828+D934+D935</f>
        <v>51027.62</v>
      </c>
      <c r="E204" s="62">
        <f t="shared" si="46"/>
        <v>25097</v>
      </c>
      <c r="F204" s="62">
        <f t="shared" si="46"/>
        <v>22979</v>
      </c>
      <c r="G204" s="62">
        <f t="shared" si="46"/>
        <v>23803</v>
      </c>
      <c r="H204" s="31"/>
      <c r="I204" s="31"/>
    </row>
    <row r="205" spans="1:9">
      <c r="A205" s="67"/>
      <c r="B205" s="12" t="s">
        <v>192</v>
      </c>
      <c r="C205" s="17">
        <v>51</v>
      </c>
      <c r="D205" s="158">
        <f t="shared" ref="D205:G205" si="47">D357+D358</f>
        <v>6000</v>
      </c>
      <c r="E205" s="11">
        <f t="shared" si="47"/>
        <v>6000</v>
      </c>
      <c r="F205" s="11">
        <f t="shared" si="47"/>
        <v>7000</v>
      </c>
      <c r="G205" s="11">
        <f t="shared" si="47"/>
        <v>8000</v>
      </c>
    </row>
    <row r="206" spans="1:9">
      <c r="A206" s="67"/>
      <c r="B206" s="12" t="s">
        <v>191</v>
      </c>
      <c r="C206" s="17" t="s">
        <v>123</v>
      </c>
      <c r="D206" s="158">
        <f t="shared" ref="D206:G207" si="48">D357</f>
        <v>6000</v>
      </c>
      <c r="E206" s="11">
        <f t="shared" si="48"/>
        <v>6000</v>
      </c>
      <c r="F206" s="11">
        <f t="shared" si="48"/>
        <v>7000</v>
      </c>
      <c r="G206" s="11">
        <f t="shared" si="48"/>
        <v>8000</v>
      </c>
    </row>
    <row r="207" spans="1:9">
      <c r="A207" s="67"/>
      <c r="B207" s="186" t="s">
        <v>122</v>
      </c>
      <c r="C207" s="163" t="s">
        <v>121</v>
      </c>
      <c r="D207" s="158">
        <f t="shared" si="48"/>
        <v>0</v>
      </c>
      <c r="E207" s="11">
        <f t="shared" si="48"/>
        <v>0</v>
      </c>
      <c r="F207" s="11">
        <f t="shared" si="48"/>
        <v>0</v>
      </c>
      <c r="G207" s="11">
        <f t="shared" si="48"/>
        <v>0</v>
      </c>
    </row>
    <row r="208" spans="1:9">
      <c r="A208" s="67"/>
      <c r="B208" s="12" t="s">
        <v>190</v>
      </c>
      <c r="C208" s="17">
        <v>55</v>
      </c>
      <c r="D208" s="158">
        <f t="shared" ref="D208:G208" si="49">D225+D829+D359</f>
        <v>680</v>
      </c>
      <c r="E208" s="11">
        <f t="shared" si="49"/>
        <v>580</v>
      </c>
      <c r="F208" s="11">
        <f t="shared" si="49"/>
        <v>580</v>
      </c>
      <c r="G208" s="11">
        <f t="shared" si="49"/>
        <v>580</v>
      </c>
    </row>
    <row r="209" spans="1:7">
      <c r="A209" s="67"/>
      <c r="B209" s="12" t="s">
        <v>12</v>
      </c>
      <c r="C209" s="17">
        <v>56</v>
      </c>
      <c r="D209" s="158">
        <f>D226+D360+D757+D830</f>
        <v>18461.62</v>
      </c>
      <c r="E209" s="11">
        <f>E226+E360+E757+E830+E934</f>
        <v>8517</v>
      </c>
      <c r="F209" s="11">
        <f>F226+F360+F757+F830+F934</f>
        <v>399</v>
      </c>
      <c r="G209" s="11">
        <f>G226+G360+G757+G830+G934</f>
        <v>223</v>
      </c>
    </row>
    <row r="210" spans="1:7">
      <c r="A210" s="67"/>
      <c r="B210" s="12" t="s">
        <v>185</v>
      </c>
      <c r="C210" s="17">
        <v>70</v>
      </c>
      <c r="D210" s="158">
        <f>D227+D322+D361+D758+D831</f>
        <v>25886</v>
      </c>
      <c r="E210" s="11">
        <f>E227+E322+E361+E758+E831+E935</f>
        <v>10000</v>
      </c>
      <c r="F210" s="11">
        <f>F227+F322+F361+F758+F831+F935</f>
        <v>15000</v>
      </c>
      <c r="G210" s="11">
        <f>G227+G322+G361+G758+G831+G935</f>
        <v>15000</v>
      </c>
    </row>
    <row r="211" spans="1:7" ht="16.5" customHeight="1">
      <c r="A211" s="67"/>
      <c r="B211" s="121" t="s">
        <v>5</v>
      </c>
      <c r="C211" s="122">
        <v>85.01</v>
      </c>
      <c r="D211" s="207">
        <f t="shared" ref="D211:G211" si="50">D832</f>
        <v>0</v>
      </c>
      <c r="E211" s="141">
        <f t="shared" si="50"/>
        <v>0</v>
      </c>
      <c r="F211" s="141">
        <f t="shared" si="50"/>
        <v>0</v>
      </c>
      <c r="G211" s="141">
        <f t="shared" si="50"/>
        <v>0</v>
      </c>
    </row>
    <row r="212" spans="1:7" ht="21.75" customHeight="1">
      <c r="A212" s="251" t="s">
        <v>188</v>
      </c>
      <c r="B212" s="33" t="s">
        <v>187</v>
      </c>
      <c r="C212" s="60">
        <v>50.02</v>
      </c>
      <c r="D212" s="197">
        <f t="shared" ref="D212:G212" si="51">D228+D277+D307</f>
        <v>30394.63</v>
      </c>
      <c r="E212" s="40">
        <f t="shared" si="51"/>
        <v>31323</v>
      </c>
      <c r="F212" s="40">
        <f t="shared" si="51"/>
        <v>32158</v>
      </c>
      <c r="G212" s="40">
        <f t="shared" si="51"/>
        <v>33021</v>
      </c>
    </row>
    <row r="213" spans="1:7" ht="21.75" customHeight="1">
      <c r="A213" s="251"/>
      <c r="B213" s="25" t="s">
        <v>19</v>
      </c>
      <c r="C213" s="59"/>
      <c r="D213" s="208">
        <f t="shared" ref="D213:G213" si="52">D229+D279+D283+D293+D304+D308+D299</f>
        <v>28553</v>
      </c>
      <c r="E213" s="39">
        <f t="shared" si="52"/>
        <v>31323</v>
      </c>
      <c r="F213" s="39">
        <f t="shared" si="52"/>
        <v>32158</v>
      </c>
      <c r="G213" s="39">
        <f t="shared" si="52"/>
        <v>33021</v>
      </c>
    </row>
    <row r="214" spans="1:7">
      <c r="A214" s="67"/>
      <c r="B214" s="10" t="s">
        <v>4</v>
      </c>
      <c r="C214" s="17"/>
      <c r="D214" s="198">
        <f t="shared" ref="D214:G214" si="53">D230+D280+D284+D305+D309+D300</f>
        <v>19893</v>
      </c>
      <c r="E214" s="28">
        <f t="shared" si="53"/>
        <v>22663</v>
      </c>
      <c r="F214" s="28">
        <f t="shared" si="53"/>
        <v>23498</v>
      </c>
      <c r="G214" s="28">
        <f t="shared" si="53"/>
        <v>24361</v>
      </c>
    </row>
    <row r="215" spans="1:7">
      <c r="A215" s="67"/>
      <c r="B215" s="10" t="s">
        <v>3</v>
      </c>
      <c r="C215" s="17">
        <v>10</v>
      </c>
      <c r="D215" s="198">
        <f t="shared" ref="D215:G215" si="54">D231+D301</f>
        <v>6255</v>
      </c>
      <c r="E215" s="28">
        <f t="shared" si="54"/>
        <v>6260</v>
      </c>
      <c r="F215" s="28">
        <f t="shared" si="54"/>
        <v>6300</v>
      </c>
      <c r="G215" s="28">
        <f t="shared" si="54"/>
        <v>6400</v>
      </c>
    </row>
    <row r="216" spans="1:7">
      <c r="A216" s="67"/>
      <c r="B216" s="10" t="s">
        <v>2</v>
      </c>
      <c r="C216" s="17">
        <v>20</v>
      </c>
      <c r="D216" s="198">
        <f t="shared" ref="D216:G216" si="55">D232+D310+D302</f>
        <v>8525</v>
      </c>
      <c r="E216" s="28">
        <f t="shared" si="55"/>
        <v>8521</v>
      </c>
      <c r="F216" s="28">
        <f t="shared" si="55"/>
        <v>9520</v>
      </c>
      <c r="G216" s="28">
        <f t="shared" si="55"/>
        <v>9517</v>
      </c>
    </row>
    <row r="217" spans="1:7">
      <c r="A217" s="67"/>
      <c r="B217" s="10" t="s">
        <v>186</v>
      </c>
      <c r="C217" s="17">
        <v>30</v>
      </c>
      <c r="D217" s="198">
        <f t="shared" ref="D217:G217" si="56">D311</f>
        <v>2358</v>
      </c>
      <c r="E217" s="28">
        <f t="shared" si="56"/>
        <v>2127</v>
      </c>
      <c r="F217" s="28">
        <f t="shared" si="56"/>
        <v>1898</v>
      </c>
      <c r="G217" s="28">
        <f t="shared" si="56"/>
        <v>1664</v>
      </c>
    </row>
    <row r="218" spans="1:7">
      <c r="A218" s="67"/>
      <c r="B218" s="10" t="s">
        <v>179</v>
      </c>
      <c r="C218" s="17">
        <v>50</v>
      </c>
      <c r="D218" s="198">
        <f t="shared" ref="D218:G218" si="57">D281</f>
        <v>2000</v>
      </c>
      <c r="E218" s="28">
        <f t="shared" si="57"/>
        <v>5000</v>
      </c>
      <c r="F218" s="28">
        <f t="shared" si="57"/>
        <v>5000</v>
      </c>
      <c r="G218" s="28">
        <f t="shared" si="57"/>
        <v>6000</v>
      </c>
    </row>
    <row r="219" spans="1:7">
      <c r="A219" s="67"/>
      <c r="B219" s="10" t="s">
        <v>176</v>
      </c>
      <c r="C219" s="17">
        <v>51</v>
      </c>
      <c r="D219" s="198">
        <f t="shared" ref="D219:G219" si="58">D285+D306</f>
        <v>755</v>
      </c>
      <c r="E219" s="28">
        <f t="shared" si="58"/>
        <v>755</v>
      </c>
      <c r="F219" s="28">
        <f t="shared" si="58"/>
        <v>780</v>
      </c>
      <c r="G219" s="28">
        <f t="shared" si="58"/>
        <v>780</v>
      </c>
    </row>
    <row r="220" spans="1:7">
      <c r="A220" s="67"/>
      <c r="B220" s="10" t="s">
        <v>80</v>
      </c>
      <c r="C220" s="17">
        <v>55</v>
      </c>
      <c r="D220" s="198">
        <f t="shared" ref="D220:G220" si="59">D233</f>
        <v>0</v>
      </c>
      <c r="E220" s="28">
        <f t="shared" si="59"/>
        <v>0</v>
      </c>
      <c r="F220" s="28">
        <f t="shared" si="59"/>
        <v>0</v>
      </c>
      <c r="G220" s="28">
        <f t="shared" si="59"/>
        <v>0</v>
      </c>
    </row>
    <row r="221" spans="1:7">
      <c r="A221" s="67"/>
      <c r="B221" s="10" t="s">
        <v>93</v>
      </c>
      <c r="C221" s="17">
        <v>59</v>
      </c>
      <c r="D221" s="198">
        <v>0</v>
      </c>
      <c r="E221" s="28">
        <v>0</v>
      </c>
      <c r="F221" s="28">
        <v>0</v>
      </c>
      <c r="G221" s="28">
        <v>0</v>
      </c>
    </row>
    <row r="222" spans="1:7">
      <c r="A222" s="67"/>
      <c r="B222" s="10" t="s">
        <v>173</v>
      </c>
      <c r="C222" s="17">
        <v>79</v>
      </c>
      <c r="D222" s="198">
        <f t="shared" ref="D222:G222" si="60">D294</f>
        <v>8660</v>
      </c>
      <c r="E222" s="28">
        <f t="shared" si="60"/>
        <v>8660</v>
      </c>
      <c r="F222" s="28">
        <f t="shared" si="60"/>
        <v>8660</v>
      </c>
      <c r="G222" s="28">
        <f t="shared" si="60"/>
        <v>8660</v>
      </c>
    </row>
    <row r="223" spans="1:7" ht="15" customHeight="1">
      <c r="A223" s="67"/>
      <c r="B223" s="121" t="s">
        <v>5</v>
      </c>
      <c r="C223" s="122">
        <v>85.01</v>
      </c>
      <c r="D223" s="209">
        <f t="shared" ref="D223:G224" si="61">D234+D289</f>
        <v>0</v>
      </c>
      <c r="E223" s="130">
        <f t="shared" si="61"/>
        <v>0</v>
      </c>
      <c r="F223" s="130">
        <f t="shared" si="61"/>
        <v>0</v>
      </c>
      <c r="G223" s="130">
        <f t="shared" si="61"/>
        <v>0</v>
      </c>
    </row>
    <row r="224" spans="1:7">
      <c r="A224" s="67"/>
      <c r="B224" s="42" t="s">
        <v>16</v>
      </c>
      <c r="C224" s="38"/>
      <c r="D224" s="210">
        <f t="shared" si="61"/>
        <v>1841.63</v>
      </c>
      <c r="E224" s="37">
        <f t="shared" si="61"/>
        <v>0</v>
      </c>
      <c r="F224" s="37">
        <f t="shared" si="61"/>
        <v>0</v>
      </c>
      <c r="G224" s="37">
        <f t="shared" si="61"/>
        <v>0</v>
      </c>
    </row>
    <row r="225" spans="1:9">
      <c r="A225" s="252"/>
      <c r="B225" s="111" t="s">
        <v>372</v>
      </c>
      <c r="C225" s="150">
        <v>55</v>
      </c>
      <c r="D225" s="211">
        <f t="shared" ref="D225:G225" si="62">D236</f>
        <v>100</v>
      </c>
      <c r="E225" s="61">
        <f t="shared" si="62"/>
        <v>0</v>
      </c>
      <c r="F225" s="61">
        <f t="shared" si="62"/>
        <v>0</v>
      </c>
      <c r="G225" s="61">
        <f t="shared" si="62"/>
        <v>0</v>
      </c>
    </row>
    <row r="226" spans="1:9">
      <c r="A226" s="67"/>
      <c r="B226" s="12" t="s">
        <v>12</v>
      </c>
      <c r="C226" s="17">
        <v>56</v>
      </c>
      <c r="D226" s="198">
        <f t="shared" ref="D226" si="63">D238</f>
        <v>741.63</v>
      </c>
      <c r="E226" s="28">
        <f>E238</f>
        <v>0</v>
      </c>
      <c r="F226" s="28">
        <f>F238</f>
        <v>0</v>
      </c>
      <c r="G226" s="28">
        <f>G238</f>
        <v>0</v>
      </c>
    </row>
    <row r="227" spans="1:9">
      <c r="A227" s="67"/>
      <c r="B227" s="10" t="s">
        <v>185</v>
      </c>
      <c r="C227" s="17">
        <v>70</v>
      </c>
      <c r="D227" s="198">
        <f t="shared" ref="D227:G227" si="64">D239+D291</f>
        <v>1000</v>
      </c>
      <c r="E227" s="28">
        <f t="shared" si="64"/>
        <v>0</v>
      </c>
      <c r="F227" s="28">
        <f t="shared" si="64"/>
        <v>0</v>
      </c>
      <c r="G227" s="28">
        <f t="shared" si="64"/>
        <v>0</v>
      </c>
    </row>
    <row r="228" spans="1:9">
      <c r="A228" s="67">
        <v>1</v>
      </c>
      <c r="B228" s="12" t="s">
        <v>184</v>
      </c>
      <c r="C228" s="18" t="s">
        <v>183</v>
      </c>
      <c r="D228" s="158">
        <f t="shared" ref="D228:G228" si="65">D229+D235</f>
        <v>16597.63</v>
      </c>
      <c r="E228" s="11">
        <f t="shared" si="65"/>
        <v>14760</v>
      </c>
      <c r="F228" s="11">
        <f t="shared" si="65"/>
        <v>15800</v>
      </c>
      <c r="G228" s="11">
        <f t="shared" si="65"/>
        <v>15900</v>
      </c>
    </row>
    <row r="229" spans="1:9">
      <c r="A229" s="67"/>
      <c r="B229" s="25" t="s">
        <v>19</v>
      </c>
      <c r="C229" s="36"/>
      <c r="D229" s="194">
        <f t="shared" ref="D229:G229" si="66">D230+D234</f>
        <v>14756</v>
      </c>
      <c r="E229" s="29">
        <f t="shared" si="66"/>
        <v>14760</v>
      </c>
      <c r="F229" s="29">
        <f t="shared" si="66"/>
        <v>15800</v>
      </c>
      <c r="G229" s="29">
        <f t="shared" si="66"/>
        <v>15900</v>
      </c>
    </row>
    <row r="230" spans="1:9">
      <c r="A230" s="67"/>
      <c r="B230" s="10" t="s">
        <v>4</v>
      </c>
      <c r="C230" s="17">
        <v>1</v>
      </c>
      <c r="D230" s="198">
        <f t="shared" ref="D230:G230" si="67">D231+D232+D233</f>
        <v>14756</v>
      </c>
      <c r="E230" s="28">
        <f t="shared" si="67"/>
        <v>14760</v>
      </c>
      <c r="F230" s="28">
        <f t="shared" si="67"/>
        <v>15800</v>
      </c>
      <c r="G230" s="28">
        <f t="shared" si="67"/>
        <v>15900</v>
      </c>
    </row>
    <row r="231" spans="1:9">
      <c r="A231" s="240"/>
      <c r="B231" s="7" t="s">
        <v>3</v>
      </c>
      <c r="C231" s="14">
        <v>10</v>
      </c>
      <c r="D231" s="177">
        <f>5756+499</f>
        <v>6255</v>
      </c>
      <c r="E231" s="70">
        <v>6260</v>
      </c>
      <c r="F231" s="70">
        <v>6300</v>
      </c>
      <c r="G231" s="70">
        <v>6400</v>
      </c>
    </row>
    <row r="232" spans="1:9">
      <c r="A232" s="240"/>
      <c r="B232" s="7" t="s">
        <v>2</v>
      </c>
      <c r="C232" s="14">
        <v>20</v>
      </c>
      <c r="D232" s="177">
        <f>9000-499</f>
        <v>8501</v>
      </c>
      <c r="E232" s="70">
        <v>8500</v>
      </c>
      <c r="F232" s="70">
        <v>9500</v>
      </c>
      <c r="G232" s="70">
        <v>9500</v>
      </c>
    </row>
    <row r="233" spans="1:9" hidden="1">
      <c r="A233" s="240"/>
      <c r="B233" t="s">
        <v>18</v>
      </c>
      <c r="C233" s="14" t="s">
        <v>17</v>
      </c>
      <c r="D233" s="159"/>
      <c r="E233" s="41"/>
      <c r="F233" s="41"/>
      <c r="G233" s="41"/>
      <c r="H233" s="2"/>
      <c r="I233" s="2"/>
    </row>
    <row r="234" spans="1:9">
      <c r="A234" s="253"/>
      <c r="B234" s="121" t="s">
        <v>5</v>
      </c>
      <c r="C234" s="122">
        <v>85.01</v>
      </c>
      <c r="D234" s="209"/>
      <c r="E234" s="130"/>
      <c r="F234" s="130"/>
      <c r="G234" s="130"/>
      <c r="H234" s="2"/>
      <c r="I234" s="2"/>
    </row>
    <row r="235" spans="1:9">
      <c r="A235" s="240"/>
      <c r="B235" s="42" t="s">
        <v>16</v>
      </c>
      <c r="C235" s="108"/>
      <c r="D235" s="212">
        <f t="shared" ref="D235:G235" si="68">D236+D238+D239</f>
        <v>1841.63</v>
      </c>
      <c r="E235" s="135">
        <f t="shared" si="68"/>
        <v>0</v>
      </c>
      <c r="F235" s="135">
        <f t="shared" si="68"/>
        <v>0</v>
      </c>
      <c r="G235" s="135">
        <f t="shared" si="68"/>
        <v>0</v>
      </c>
      <c r="H235" s="2"/>
      <c r="I235" s="2"/>
    </row>
    <row r="236" spans="1:9" ht="15.75" customHeight="1">
      <c r="A236" s="240"/>
      <c r="B236" s="68" t="s">
        <v>372</v>
      </c>
      <c r="C236" s="100">
        <v>55</v>
      </c>
      <c r="D236" s="195">
        <f t="shared" ref="D236:G236" si="69">D251</f>
        <v>100</v>
      </c>
      <c r="E236" s="6">
        <f t="shared" si="69"/>
        <v>0</v>
      </c>
      <c r="F236" s="6">
        <f t="shared" si="69"/>
        <v>0</v>
      </c>
      <c r="G236" s="6">
        <f t="shared" si="69"/>
        <v>0</v>
      </c>
    </row>
    <row r="237" spans="1:9" ht="15.75" hidden="1" customHeight="1">
      <c r="A237" s="240"/>
      <c r="B237" s="68"/>
      <c r="C237" s="229" t="s">
        <v>40</v>
      </c>
      <c r="D237" s="195"/>
      <c r="E237" s="6"/>
      <c r="F237" s="6"/>
      <c r="G237" s="6"/>
    </row>
    <row r="238" spans="1:9" ht="15" customHeight="1">
      <c r="A238" s="240"/>
      <c r="B238" s="8" t="s">
        <v>12</v>
      </c>
      <c r="C238" s="100">
        <v>56</v>
      </c>
      <c r="D238" s="195">
        <f t="shared" ref="D238:G238" si="70">D245+D254+D258+D263+D267+D271+D275</f>
        <v>741.63</v>
      </c>
      <c r="E238" s="6">
        <f t="shared" si="70"/>
        <v>0</v>
      </c>
      <c r="F238" s="6">
        <f t="shared" si="70"/>
        <v>0</v>
      </c>
      <c r="G238" s="6">
        <f t="shared" si="70"/>
        <v>0</v>
      </c>
    </row>
    <row r="239" spans="1:9" ht="15" customHeight="1">
      <c r="A239" s="240"/>
      <c r="B239" s="8" t="s">
        <v>6</v>
      </c>
      <c r="C239" s="100">
        <v>70</v>
      </c>
      <c r="D239" s="195">
        <f t="shared" ref="D239:G239" si="71">D240+D241+D242</f>
        <v>1000</v>
      </c>
      <c r="E239" s="6">
        <f t="shared" si="71"/>
        <v>0</v>
      </c>
      <c r="F239" s="6">
        <f t="shared" si="71"/>
        <v>0</v>
      </c>
      <c r="G239" s="6">
        <f t="shared" si="71"/>
        <v>0</v>
      </c>
    </row>
    <row r="240" spans="1:9" ht="13.5" hidden="1" customHeight="1">
      <c r="A240" s="240"/>
      <c r="B240" s="68" t="s">
        <v>373</v>
      </c>
      <c r="C240" s="188" t="s">
        <v>63</v>
      </c>
      <c r="D240" s="142"/>
      <c r="E240" s="8"/>
      <c r="F240" s="8"/>
      <c r="G240" s="8"/>
    </row>
    <row r="241" spans="1:7" ht="12.75" hidden="1" customHeight="1">
      <c r="A241" s="240"/>
      <c r="B241" s="68" t="s">
        <v>365</v>
      </c>
      <c r="C241" s="229" t="s">
        <v>32</v>
      </c>
      <c r="D241" s="142">
        <f>100+100</f>
        <v>200</v>
      </c>
      <c r="E241" s="8"/>
      <c r="F241" s="8"/>
      <c r="G241" s="8"/>
    </row>
    <row r="242" spans="1:7" ht="12.75" hidden="1" customHeight="1">
      <c r="A242" s="240"/>
      <c r="B242" s="7" t="s">
        <v>374</v>
      </c>
      <c r="C242" s="106">
        <v>71.03</v>
      </c>
      <c r="D242" s="142">
        <f>200+600</f>
        <v>800</v>
      </c>
      <c r="E242" s="8"/>
      <c r="F242" s="8"/>
      <c r="G242" s="8"/>
    </row>
    <row r="243" spans="1:7" ht="14.25" customHeight="1">
      <c r="A243" s="241"/>
      <c r="B243" s="33" t="s">
        <v>377</v>
      </c>
      <c r="C243" s="18" t="s">
        <v>183</v>
      </c>
      <c r="D243" s="198">
        <f t="shared" ref="D243:G244" si="72">D244</f>
        <v>701.63</v>
      </c>
      <c r="E243" s="28">
        <f t="shared" si="72"/>
        <v>0</v>
      </c>
      <c r="F243" s="28">
        <f t="shared" si="72"/>
        <v>0</v>
      </c>
      <c r="G243" s="28">
        <f t="shared" si="72"/>
        <v>0</v>
      </c>
    </row>
    <row r="244" spans="1:7" ht="13.5" customHeight="1">
      <c r="A244" s="241"/>
      <c r="B244" s="103" t="s">
        <v>16</v>
      </c>
      <c r="C244" s="102">
        <v>1</v>
      </c>
      <c r="D244" s="177">
        <f t="shared" si="72"/>
        <v>701.63</v>
      </c>
      <c r="E244" s="104">
        <f t="shared" si="72"/>
        <v>0</v>
      </c>
      <c r="F244" s="104">
        <f t="shared" si="72"/>
        <v>0</v>
      </c>
      <c r="G244" s="104">
        <f t="shared" si="72"/>
        <v>0</v>
      </c>
    </row>
    <row r="245" spans="1:7" ht="15.75" customHeight="1">
      <c r="A245" s="241"/>
      <c r="B245" s="7" t="s">
        <v>12</v>
      </c>
      <c r="C245" s="14">
        <v>56</v>
      </c>
      <c r="D245" s="213">
        <f t="shared" ref="D245:G245" si="73">D246+D247+D248</f>
        <v>701.63</v>
      </c>
      <c r="E245" s="155">
        <f t="shared" si="73"/>
        <v>0</v>
      </c>
      <c r="F245" s="155">
        <f t="shared" si="73"/>
        <v>0</v>
      </c>
      <c r="G245" s="155">
        <f t="shared" si="73"/>
        <v>0</v>
      </c>
    </row>
    <row r="246" spans="1:7" ht="15.75" customHeight="1">
      <c r="A246" s="241"/>
      <c r="B246" s="68" t="s">
        <v>391</v>
      </c>
      <c r="C246" s="170" t="s">
        <v>11</v>
      </c>
      <c r="D246" s="213">
        <v>0.13</v>
      </c>
      <c r="E246" s="155"/>
      <c r="F246" s="155"/>
      <c r="G246" s="155"/>
    </row>
    <row r="247" spans="1:7" ht="15.75" customHeight="1">
      <c r="A247" s="241"/>
      <c r="B247" s="7" t="s">
        <v>371</v>
      </c>
      <c r="C247" s="14" t="s">
        <v>428</v>
      </c>
      <c r="D247" s="213">
        <v>1.5</v>
      </c>
      <c r="E247" s="155"/>
      <c r="F247" s="155"/>
      <c r="G247" s="155"/>
    </row>
    <row r="248" spans="1:7" ht="17.25" customHeight="1">
      <c r="A248" s="241"/>
      <c r="B248" s="7" t="s">
        <v>370</v>
      </c>
      <c r="C248" s="14" t="s">
        <v>9</v>
      </c>
      <c r="D248" s="159">
        <v>700</v>
      </c>
      <c r="E248" s="16">
        <v>0</v>
      </c>
      <c r="F248" s="16">
        <v>0</v>
      </c>
      <c r="G248" s="16">
        <v>0</v>
      </c>
    </row>
    <row r="249" spans="1:7" ht="27" customHeight="1">
      <c r="B249" s="33" t="s">
        <v>329</v>
      </c>
      <c r="C249" s="18" t="s">
        <v>183</v>
      </c>
      <c r="D249" s="198">
        <f t="shared" ref="D249:G250" si="74">D250</f>
        <v>100</v>
      </c>
      <c r="E249" s="28">
        <f t="shared" si="74"/>
        <v>0</v>
      </c>
      <c r="F249" s="28">
        <f t="shared" si="74"/>
        <v>0</v>
      </c>
      <c r="G249" s="28">
        <f t="shared" si="74"/>
        <v>0</v>
      </c>
    </row>
    <row r="250" spans="1:7" ht="15.75" customHeight="1">
      <c r="A250" s="241"/>
      <c r="B250" s="103" t="s">
        <v>16</v>
      </c>
      <c r="C250" s="102">
        <v>1</v>
      </c>
      <c r="D250" s="177">
        <f t="shared" si="74"/>
        <v>100</v>
      </c>
      <c r="E250" s="104">
        <f t="shared" si="74"/>
        <v>0</v>
      </c>
      <c r="F250" s="104">
        <f t="shared" si="74"/>
        <v>0</v>
      </c>
      <c r="G250" s="104">
        <f t="shared" si="74"/>
        <v>0</v>
      </c>
    </row>
    <row r="251" spans="1:7" ht="12.75" customHeight="1">
      <c r="A251" s="241"/>
      <c r="B251" s="7" t="s">
        <v>189</v>
      </c>
      <c r="C251" s="14" t="s">
        <v>40</v>
      </c>
      <c r="D251" s="159">
        <v>100</v>
      </c>
      <c r="E251" s="16">
        <v>0</v>
      </c>
      <c r="F251" s="16">
        <v>0</v>
      </c>
      <c r="G251" s="16">
        <v>0</v>
      </c>
    </row>
    <row r="252" spans="1:7" ht="43.5" hidden="1" customHeight="1">
      <c r="A252" s="241"/>
      <c r="B252" s="33" t="s">
        <v>330</v>
      </c>
      <c r="C252" s="18" t="s">
        <v>183</v>
      </c>
      <c r="D252" s="198">
        <f t="shared" ref="D252:G254" si="75">D253</f>
        <v>0</v>
      </c>
      <c r="E252" s="9">
        <f t="shared" si="75"/>
        <v>0</v>
      </c>
      <c r="F252" s="9">
        <f t="shared" si="75"/>
        <v>0</v>
      </c>
      <c r="G252" s="9">
        <f t="shared" si="75"/>
        <v>0</v>
      </c>
    </row>
    <row r="253" spans="1:7" ht="20.25" hidden="1" customHeight="1">
      <c r="A253" s="241"/>
      <c r="B253" s="107" t="s">
        <v>16</v>
      </c>
      <c r="C253" s="43"/>
      <c r="D253" s="177">
        <f t="shared" si="75"/>
        <v>0</v>
      </c>
      <c r="E253" s="70">
        <f t="shared" si="75"/>
        <v>0</v>
      </c>
      <c r="F253" s="70">
        <f t="shared" si="75"/>
        <v>0</v>
      </c>
      <c r="G253" s="70">
        <f t="shared" si="75"/>
        <v>0</v>
      </c>
    </row>
    <row r="254" spans="1:7" ht="15" hidden="1" customHeight="1">
      <c r="A254" s="241"/>
      <c r="B254" s="7" t="s">
        <v>12</v>
      </c>
      <c r="C254" s="43">
        <v>56</v>
      </c>
      <c r="D254" s="177">
        <f t="shared" si="75"/>
        <v>0</v>
      </c>
      <c r="E254" s="70">
        <f t="shared" si="75"/>
        <v>0</v>
      </c>
      <c r="F254" s="70">
        <f t="shared" si="75"/>
        <v>0</v>
      </c>
      <c r="G254" s="70">
        <f t="shared" si="75"/>
        <v>0</v>
      </c>
    </row>
    <row r="255" spans="1:7" ht="15" hidden="1" customHeight="1">
      <c r="A255" s="241"/>
      <c r="B255" s="7" t="s">
        <v>328</v>
      </c>
      <c r="C255" s="14" t="s">
        <v>9</v>
      </c>
      <c r="D255" s="159"/>
      <c r="E255" s="16"/>
      <c r="F255" s="16"/>
      <c r="G255" s="16"/>
    </row>
    <row r="256" spans="1:7" ht="28.5" hidden="1" customHeight="1">
      <c r="A256" s="241"/>
      <c r="B256" s="33" t="s">
        <v>427</v>
      </c>
      <c r="C256" s="18" t="s">
        <v>183</v>
      </c>
      <c r="D256" s="198">
        <f t="shared" ref="D256:G257" si="76">D257</f>
        <v>0</v>
      </c>
      <c r="E256" s="28">
        <f t="shared" si="76"/>
        <v>0</v>
      </c>
      <c r="F256" s="28">
        <f t="shared" si="76"/>
        <v>0</v>
      </c>
      <c r="G256" s="28">
        <f t="shared" si="76"/>
        <v>0</v>
      </c>
    </row>
    <row r="257" spans="1:7" s="101" customFormat="1" ht="15" hidden="1" customHeight="1">
      <c r="A257" s="242"/>
      <c r="B257" s="103" t="s">
        <v>16</v>
      </c>
      <c r="C257" s="43"/>
      <c r="D257" s="177">
        <f t="shared" si="76"/>
        <v>0</v>
      </c>
      <c r="E257" s="104">
        <f t="shared" si="76"/>
        <v>0</v>
      </c>
      <c r="F257" s="104">
        <f t="shared" si="76"/>
        <v>0</v>
      </c>
      <c r="G257" s="104">
        <f t="shared" si="76"/>
        <v>0</v>
      </c>
    </row>
    <row r="258" spans="1:7" ht="12.75" hidden="1" customHeight="1">
      <c r="A258" s="241"/>
      <c r="B258" s="7" t="s">
        <v>12</v>
      </c>
      <c r="C258" s="14">
        <v>56</v>
      </c>
      <c r="D258" s="159">
        <v>0</v>
      </c>
      <c r="E258" s="16">
        <v>0</v>
      </c>
      <c r="F258" s="16">
        <v>0</v>
      </c>
      <c r="G258" s="16">
        <v>0</v>
      </c>
    </row>
    <row r="259" spans="1:7" ht="14.25" hidden="1" customHeight="1">
      <c r="A259" s="241"/>
      <c r="B259" s="7" t="s">
        <v>371</v>
      </c>
      <c r="C259" s="14" t="s">
        <v>428</v>
      </c>
      <c r="D259" s="159"/>
      <c r="E259" s="16"/>
      <c r="F259" s="16"/>
      <c r="G259" s="16"/>
    </row>
    <row r="260" spans="1:7" ht="18" hidden="1" customHeight="1">
      <c r="A260" s="241"/>
      <c r="B260" s="7" t="s">
        <v>328</v>
      </c>
      <c r="C260" s="14" t="s">
        <v>426</v>
      </c>
      <c r="D260" s="159"/>
      <c r="E260" s="16">
        <v>0</v>
      </c>
      <c r="F260" s="16">
        <v>0</v>
      </c>
      <c r="G260" s="16">
        <v>0</v>
      </c>
    </row>
    <row r="261" spans="1:7" ht="27" hidden="1" customHeight="1">
      <c r="A261" s="241"/>
      <c r="B261" s="33" t="s">
        <v>376</v>
      </c>
      <c r="C261" s="18" t="s">
        <v>183</v>
      </c>
      <c r="D261" s="198">
        <f t="shared" ref="D261:G263" si="77">D262</f>
        <v>0</v>
      </c>
      <c r="E261" s="28">
        <f t="shared" si="77"/>
        <v>0</v>
      </c>
      <c r="F261" s="28">
        <f t="shared" si="77"/>
        <v>0</v>
      </c>
      <c r="G261" s="28">
        <f t="shared" si="77"/>
        <v>0</v>
      </c>
    </row>
    <row r="262" spans="1:7" s="101" customFormat="1" ht="15.75" hidden="1" customHeight="1">
      <c r="A262" s="242"/>
      <c r="B262" s="103" t="s">
        <v>16</v>
      </c>
      <c r="C262" s="102"/>
      <c r="D262" s="177">
        <f t="shared" si="77"/>
        <v>0</v>
      </c>
      <c r="E262" s="104">
        <f t="shared" si="77"/>
        <v>0</v>
      </c>
      <c r="F262" s="104">
        <f t="shared" si="77"/>
        <v>0</v>
      </c>
      <c r="G262" s="104">
        <f t="shared" si="77"/>
        <v>0</v>
      </c>
    </row>
    <row r="263" spans="1:7" s="101" customFormat="1" ht="15.75" hidden="1" customHeight="1">
      <c r="A263" s="242"/>
      <c r="B263" s="7" t="s">
        <v>12</v>
      </c>
      <c r="C263" s="102">
        <v>56</v>
      </c>
      <c r="D263" s="177">
        <f t="shared" si="77"/>
        <v>0</v>
      </c>
      <c r="E263" s="104">
        <f t="shared" si="77"/>
        <v>0</v>
      </c>
      <c r="F263" s="104">
        <f t="shared" si="77"/>
        <v>0</v>
      </c>
      <c r="G263" s="104">
        <f t="shared" si="77"/>
        <v>0</v>
      </c>
    </row>
    <row r="264" spans="1:7" ht="18.75" hidden="1" customHeight="1">
      <c r="A264" s="241"/>
      <c r="B264" s="7" t="s">
        <v>328</v>
      </c>
      <c r="C264" s="14" t="s">
        <v>182</v>
      </c>
      <c r="D264" s="159">
        <v>0</v>
      </c>
      <c r="E264" s="16">
        <v>0</v>
      </c>
      <c r="F264" s="16">
        <v>0</v>
      </c>
      <c r="G264" s="16">
        <v>0</v>
      </c>
    </row>
    <row r="265" spans="1:7" ht="29.25" hidden="1" customHeight="1">
      <c r="A265" s="241"/>
      <c r="B265" s="109" t="s">
        <v>378</v>
      </c>
      <c r="C265" s="18" t="s">
        <v>183</v>
      </c>
      <c r="D265" s="211">
        <f t="shared" ref="D265:G265" si="78">D267</f>
        <v>0</v>
      </c>
      <c r="E265" s="61">
        <f t="shared" si="78"/>
        <v>0</v>
      </c>
      <c r="F265" s="61">
        <f t="shared" si="78"/>
        <v>0</v>
      </c>
      <c r="G265" s="61">
        <f t="shared" si="78"/>
        <v>0</v>
      </c>
    </row>
    <row r="266" spans="1:7" s="101" customFormat="1" ht="18" hidden="1" customHeight="1">
      <c r="A266" s="242"/>
      <c r="B266" s="103" t="s">
        <v>16</v>
      </c>
      <c r="C266" s="102"/>
      <c r="D266" s="177">
        <f t="shared" ref="D266:G267" si="79">D267</f>
        <v>0</v>
      </c>
      <c r="E266" s="104">
        <f t="shared" si="79"/>
        <v>0</v>
      </c>
      <c r="F266" s="104">
        <f t="shared" si="79"/>
        <v>0</v>
      </c>
      <c r="G266" s="104">
        <f t="shared" si="79"/>
        <v>0</v>
      </c>
    </row>
    <row r="267" spans="1:7" s="101" customFormat="1" ht="18" hidden="1" customHeight="1">
      <c r="A267" s="242"/>
      <c r="B267" s="7" t="s">
        <v>12</v>
      </c>
      <c r="C267" s="102">
        <v>56</v>
      </c>
      <c r="D267" s="177">
        <f t="shared" si="79"/>
        <v>0</v>
      </c>
      <c r="E267" s="104">
        <f t="shared" si="79"/>
        <v>0</v>
      </c>
      <c r="F267" s="104">
        <f t="shared" si="79"/>
        <v>0</v>
      </c>
      <c r="G267" s="104">
        <f t="shared" si="79"/>
        <v>0</v>
      </c>
    </row>
    <row r="268" spans="1:7" ht="16.5" hidden="1" customHeight="1">
      <c r="A268" s="241"/>
      <c r="B268" s="7" t="s">
        <v>328</v>
      </c>
      <c r="C268" s="14" t="s">
        <v>9</v>
      </c>
      <c r="D268" s="159"/>
      <c r="E268" s="16"/>
      <c r="F268" s="16"/>
      <c r="G268" s="16"/>
    </row>
    <row r="269" spans="1:7" ht="28.5" hidden="1" customHeight="1">
      <c r="A269" s="241"/>
      <c r="B269" s="109" t="s">
        <v>375</v>
      </c>
      <c r="C269" s="18" t="s">
        <v>183</v>
      </c>
      <c r="D269" s="211">
        <f t="shared" ref="D269:G269" si="80">D271</f>
        <v>0</v>
      </c>
      <c r="E269" s="61">
        <f t="shared" si="80"/>
        <v>0</v>
      </c>
      <c r="F269" s="61">
        <f t="shared" si="80"/>
        <v>0</v>
      </c>
      <c r="G269" s="61">
        <f t="shared" si="80"/>
        <v>0</v>
      </c>
    </row>
    <row r="270" spans="1:7" s="101" customFormat="1" ht="14.25" hidden="1" customHeight="1">
      <c r="A270" s="242"/>
      <c r="B270" s="103" t="s">
        <v>16</v>
      </c>
      <c r="C270" s="102"/>
      <c r="D270" s="177">
        <f t="shared" ref="D270:G271" si="81">D271</f>
        <v>0</v>
      </c>
      <c r="E270" s="104">
        <f t="shared" si="81"/>
        <v>0</v>
      </c>
      <c r="F270" s="104">
        <f t="shared" si="81"/>
        <v>0</v>
      </c>
      <c r="G270" s="104">
        <f t="shared" si="81"/>
        <v>0</v>
      </c>
    </row>
    <row r="271" spans="1:7" s="101" customFormat="1" ht="14.25" hidden="1" customHeight="1">
      <c r="A271" s="242"/>
      <c r="B271" s="7" t="s">
        <v>12</v>
      </c>
      <c r="C271" s="102">
        <v>56</v>
      </c>
      <c r="D271" s="177">
        <f t="shared" si="81"/>
        <v>0</v>
      </c>
      <c r="E271" s="104">
        <f t="shared" si="81"/>
        <v>0</v>
      </c>
      <c r="F271" s="104">
        <f t="shared" si="81"/>
        <v>0</v>
      </c>
      <c r="G271" s="104">
        <f t="shared" si="81"/>
        <v>0</v>
      </c>
    </row>
    <row r="272" spans="1:7" ht="14.25" hidden="1" customHeight="1">
      <c r="A272" s="241"/>
      <c r="B272" s="7" t="s">
        <v>328</v>
      </c>
      <c r="C272" s="102" t="s">
        <v>9</v>
      </c>
      <c r="D272" s="177"/>
      <c r="E272" s="104"/>
      <c r="F272" s="104"/>
      <c r="G272" s="104"/>
    </row>
    <row r="273" spans="1:7" ht="30" customHeight="1">
      <c r="A273" s="241"/>
      <c r="B273" s="183" t="s">
        <v>425</v>
      </c>
      <c r="C273" s="184" t="s">
        <v>183</v>
      </c>
      <c r="D273" s="199">
        <f t="shared" ref="D273:G275" si="82">D274</f>
        <v>40</v>
      </c>
      <c r="E273" s="185">
        <f t="shared" si="82"/>
        <v>0</v>
      </c>
      <c r="F273" s="185">
        <f t="shared" si="82"/>
        <v>0</v>
      </c>
      <c r="G273" s="185">
        <f t="shared" si="82"/>
        <v>0</v>
      </c>
    </row>
    <row r="274" spans="1:7" ht="14.25" customHeight="1">
      <c r="A274" s="241"/>
      <c r="B274" s="103" t="s">
        <v>16</v>
      </c>
      <c r="C274" s="102"/>
      <c r="D274" s="177">
        <f t="shared" si="82"/>
        <v>40</v>
      </c>
      <c r="E274" s="104">
        <f t="shared" si="82"/>
        <v>0</v>
      </c>
      <c r="F274" s="104">
        <f t="shared" si="82"/>
        <v>0</v>
      </c>
      <c r="G274" s="104">
        <f t="shared" si="82"/>
        <v>0</v>
      </c>
    </row>
    <row r="275" spans="1:7" ht="14.25" customHeight="1">
      <c r="A275" s="241"/>
      <c r="B275" s="7" t="s">
        <v>12</v>
      </c>
      <c r="C275" s="14">
        <v>56</v>
      </c>
      <c r="D275" s="159">
        <f t="shared" si="82"/>
        <v>40</v>
      </c>
      <c r="E275" s="16">
        <f t="shared" si="82"/>
        <v>0</v>
      </c>
      <c r="F275" s="16">
        <f t="shared" si="82"/>
        <v>0</v>
      </c>
      <c r="G275" s="16">
        <f t="shared" si="82"/>
        <v>0</v>
      </c>
    </row>
    <row r="276" spans="1:7" ht="14.25" customHeight="1">
      <c r="A276" s="241"/>
      <c r="B276" s="7" t="s">
        <v>328</v>
      </c>
      <c r="C276" s="14" t="s">
        <v>426</v>
      </c>
      <c r="D276" s="159">
        <v>40</v>
      </c>
      <c r="E276" s="16">
        <v>0</v>
      </c>
      <c r="F276" s="16">
        <v>0</v>
      </c>
      <c r="G276" s="16">
        <v>0</v>
      </c>
    </row>
    <row r="277" spans="1:7">
      <c r="A277" s="67">
        <v>2</v>
      </c>
      <c r="B277" s="12" t="s">
        <v>431</v>
      </c>
      <c r="C277" s="18">
        <v>54.02</v>
      </c>
      <c r="D277" s="158">
        <f t="shared" ref="D277:G277" si="83">D278+D282+D292+D298+D303</f>
        <v>11415</v>
      </c>
      <c r="E277" s="11">
        <f>E278+E282+E292+E298+E303</f>
        <v>14415</v>
      </c>
      <c r="F277" s="11">
        <f t="shared" si="83"/>
        <v>14440</v>
      </c>
      <c r="G277" s="11">
        <f t="shared" si="83"/>
        <v>15440</v>
      </c>
    </row>
    <row r="278" spans="1:7">
      <c r="A278" s="67" t="s">
        <v>148</v>
      </c>
      <c r="B278" s="12" t="s">
        <v>181</v>
      </c>
      <c r="C278" s="18" t="s">
        <v>180</v>
      </c>
      <c r="D278" s="158">
        <f t="shared" ref="D278:G278" si="84">D280</f>
        <v>2000</v>
      </c>
      <c r="E278" s="11">
        <f t="shared" si="84"/>
        <v>5000</v>
      </c>
      <c r="F278" s="11">
        <f t="shared" si="84"/>
        <v>5000</v>
      </c>
      <c r="G278" s="11">
        <f t="shared" si="84"/>
        <v>6000</v>
      </c>
    </row>
    <row r="279" spans="1:7">
      <c r="A279" s="67"/>
      <c r="B279" s="25" t="s">
        <v>19</v>
      </c>
      <c r="C279" s="36"/>
      <c r="D279" s="194">
        <f t="shared" ref="D279:G280" si="85">D280</f>
        <v>2000</v>
      </c>
      <c r="E279" s="29">
        <f t="shared" si="85"/>
        <v>5000</v>
      </c>
      <c r="F279" s="29">
        <f t="shared" si="85"/>
        <v>5000</v>
      </c>
      <c r="G279" s="29">
        <f t="shared" si="85"/>
        <v>6000</v>
      </c>
    </row>
    <row r="280" spans="1:7">
      <c r="A280" s="67"/>
      <c r="B280" s="10" t="s">
        <v>4</v>
      </c>
      <c r="C280" s="18"/>
      <c r="D280" s="158">
        <f t="shared" si="85"/>
        <v>2000</v>
      </c>
      <c r="E280" s="11">
        <f t="shared" si="85"/>
        <v>5000</v>
      </c>
      <c r="F280" s="11">
        <f t="shared" si="85"/>
        <v>5000</v>
      </c>
      <c r="G280" s="11">
        <f t="shared" si="85"/>
        <v>6000</v>
      </c>
    </row>
    <row r="281" spans="1:7">
      <c r="A281" s="240"/>
      <c r="B281" s="7" t="s">
        <v>179</v>
      </c>
      <c r="C281" s="14">
        <v>50</v>
      </c>
      <c r="D281" s="177">
        <v>2000</v>
      </c>
      <c r="E281" s="35">
        <v>5000</v>
      </c>
      <c r="F281" s="35">
        <v>5000</v>
      </c>
      <c r="G281" s="35">
        <v>6000</v>
      </c>
    </row>
    <row r="282" spans="1:7" ht="25.5">
      <c r="A282" s="67" t="s">
        <v>178</v>
      </c>
      <c r="B282" s="33" t="s">
        <v>334</v>
      </c>
      <c r="C282" s="18" t="s">
        <v>177</v>
      </c>
      <c r="D282" s="158">
        <f t="shared" ref="D282:G282" si="86">D283+D290</f>
        <v>755</v>
      </c>
      <c r="E282" s="11">
        <f t="shared" si="86"/>
        <v>755</v>
      </c>
      <c r="F282" s="11">
        <f t="shared" si="86"/>
        <v>780</v>
      </c>
      <c r="G282" s="11">
        <f t="shared" si="86"/>
        <v>780</v>
      </c>
    </row>
    <row r="283" spans="1:7">
      <c r="A283" s="67"/>
      <c r="B283" s="25" t="s">
        <v>19</v>
      </c>
      <c r="C283" s="36"/>
      <c r="D283" s="194">
        <f t="shared" ref="D283:G283" si="87">D284+D289</f>
        <v>755</v>
      </c>
      <c r="E283" s="29">
        <f t="shared" si="87"/>
        <v>755</v>
      </c>
      <c r="F283" s="29">
        <f t="shared" si="87"/>
        <v>780</v>
      </c>
      <c r="G283" s="29">
        <f t="shared" si="87"/>
        <v>780</v>
      </c>
    </row>
    <row r="284" spans="1:7">
      <c r="A284" s="67"/>
      <c r="B284" s="10" t="s">
        <v>4</v>
      </c>
      <c r="C284" s="17">
        <v>0.01</v>
      </c>
      <c r="D284" s="198">
        <f t="shared" ref="D284:G284" si="88">D285</f>
        <v>755</v>
      </c>
      <c r="E284" s="28">
        <f t="shared" si="88"/>
        <v>755</v>
      </c>
      <c r="F284" s="28">
        <f t="shared" si="88"/>
        <v>780</v>
      </c>
      <c r="G284" s="28">
        <f t="shared" si="88"/>
        <v>780</v>
      </c>
    </row>
    <row r="285" spans="1:7">
      <c r="A285" s="240"/>
      <c r="B285" s="10" t="s">
        <v>176</v>
      </c>
      <c r="C285" s="17">
        <v>51</v>
      </c>
      <c r="D285" s="198">
        <f t="shared" ref="D285:G285" si="89">D286+D287+D288</f>
        <v>755</v>
      </c>
      <c r="E285" s="9">
        <f t="shared" si="89"/>
        <v>755</v>
      </c>
      <c r="F285" s="9">
        <f t="shared" si="89"/>
        <v>780</v>
      </c>
      <c r="G285" s="9">
        <f t="shared" si="89"/>
        <v>780</v>
      </c>
    </row>
    <row r="286" spans="1:7">
      <c r="A286" s="240"/>
      <c r="B286" s="7" t="s">
        <v>3</v>
      </c>
      <c r="C286" s="14">
        <v>10</v>
      </c>
      <c r="D286" s="159">
        <v>480</v>
      </c>
      <c r="E286" s="41">
        <v>480</v>
      </c>
      <c r="F286" s="41">
        <v>500</v>
      </c>
      <c r="G286" s="41">
        <v>500</v>
      </c>
    </row>
    <row r="287" spans="1:7" ht="12" customHeight="1">
      <c r="A287" s="240"/>
      <c r="B287" s="7" t="s">
        <v>2</v>
      </c>
      <c r="C287" s="14">
        <v>20</v>
      </c>
      <c r="D287" s="159">
        <v>275</v>
      </c>
      <c r="E287" s="41">
        <v>275</v>
      </c>
      <c r="F287" s="41">
        <v>280</v>
      </c>
      <c r="G287" s="41">
        <v>280</v>
      </c>
    </row>
    <row r="288" spans="1:7" ht="13.5" hidden="1" customHeight="1">
      <c r="A288" s="240"/>
      <c r="B288" s="7" t="s">
        <v>175</v>
      </c>
      <c r="C288" s="14">
        <v>57.02</v>
      </c>
      <c r="D288" s="159"/>
      <c r="E288" s="41"/>
      <c r="F288" s="41"/>
      <c r="G288" s="41"/>
    </row>
    <row r="289" spans="1:8" ht="13.5" hidden="1" customHeight="1">
      <c r="A289" s="255"/>
      <c r="B289" s="121" t="s">
        <v>5</v>
      </c>
      <c r="C289" s="123" t="s">
        <v>424</v>
      </c>
      <c r="D289" s="207"/>
      <c r="E289" s="141"/>
      <c r="F289" s="141"/>
      <c r="G289" s="141"/>
    </row>
    <row r="290" spans="1:8" ht="14.25" hidden="1" customHeight="1">
      <c r="A290" s="240"/>
      <c r="B290" s="42" t="s">
        <v>16</v>
      </c>
      <c r="C290" s="14"/>
      <c r="D290" s="159">
        <f t="shared" ref="D290:G290" si="90">D291</f>
        <v>0</v>
      </c>
      <c r="E290" s="41">
        <f t="shared" si="90"/>
        <v>0</v>
      </c>
      <c r="F290" s="41">
        <f t="shared" si="90"/>
        <v>0</v>
      </c>
      <c r="G290" s="41">
        <f t="shared" si="90"/>
        <v>0</v>
      </c>
    </row>
    <row r="291" spans="1:8" ht="15" hidden="1" customHeight="1">
      <c r="A291" s="240"/>
      <c r="B291" s="7" t="s">
        <v>6</v>
      </c>
      <c r="C291" s="14">
        <v>70</v>
      </c>
      <c r="D291" s="159">
        <v>0</v>
      </c>
      <c r="E291" s="41">
        <v>0</v>
      </c>
      <c r="F291" s="41">
        <v>0</v>
      </c>
      <c r="G291" s="41">
        <v>0</v>
      </c>
    </row>
    <row r="292" spans="1:8" ht="25.5">
      <c r="A292" s="67" t="s">
        <v>174</v>
      </c>
      <c r="B292" s="33" t="s">
        <v>336</v>
      </c>
      <c r="C292" s="18" t="s">
        <v>167</v>
      </c>
      <c r="D292" s="158">
        <f t="shared" ref="D292:G294" si="91">D293</f>
        <v>8660</v>
      </c>
      <c r="E292" s="11">
        <f t="shared" si="91"/>
        <v>8660</v>
      </c>
      <c r="F292" s="11">
        <f t="shared" si="91"/>
        <v>8660</v>
      </c>
      <c r="G292" s="11">
        <f t="shared" si="91"/>
        <v>8660</v>
      </c>
    </row>
    <row r="293" spans="1:8">
      <c r="A293" s="67"/>
      <c r="B293" s="25" t="s">
        <v>19</v>
      </c>
      <c r="C293" s="36"/>
      <c r="D293" s="194">
        <f t="shared" si="91"/>
        <v>8660</v>
      </c>
      <c r="E293" s="29">
        <f t="shared" si="91"/>
        <v>8660</v>
      </c>
      <c r="F293" s="29">
        <f t="shared" si="91"/>
        <v>8660</v>
      </c>
      <c r="G293" s="29">
        <f t="shared" si="91"/>
        <v>8660</v>
      </c>
    </row>
    <row r="294" spans="1:8">
      <c r="A294" s="67"/>
      <c r="B294" s="10" t="s">
        <v>173</v>
      </c>
      <c r="C294" s="18">
        <v>79</v>
      </c>
      <c r="D294" s="158">
        <f t="shared" si="91"/>
        <v>8660</v>
      </c>
      <c r="E294" s="11">
        <f t="shared" si="91"/>
        <v>8660</v>
      </c>
      <c r="F294" s="11">
        <f t="shared" si="91"/>
        <v>8660</v>
      </c>
      <c r="G294" s="11">
        <f t="shared" si="91"/>
        <v>8660</v>
      </c>
    </row>
    <row r="295" spans="1:8">
      <c r="A295" s="240"/>
      <c r="B295" s="7" t="s">
        <v>172</v>
      </c>
      <c r="C295" s="14">
        <v>81</v>
      </c>
      <c r="D295" s="177">
        <f t="shared" ref="D295" si="92">D296+D297</f>
        <v>8660</v>
      </c>
      <c r="E295" s="70">
        <f>E296+E297</f>
        <v>8660</v>
      </c>
      <c r="F295" s="70">
        <f>F296+F297</f>
        <v>8660</v>
      </c>
      <c r="G295" s="70">
        <f>G296+G297</f>
        <v>8660</v>
      </c>
    </row>
    <row r="296" spans="1:8">
      <c r="A296" s="240"/>
      <c r="B296" s="7" t="s">
        <v>171</v>
      </c>
      <c r="C296" s="14" t="s">
        <v>170</v>
      </c>
      <c r="D296" s="177">
        <v>2187</v>
      </c>
      <c r="E296" s="70">
        <v>2187</v>
      </c>
      <c r="F296" s="70">
        <v>2187</v>
      </c>
      <c r="G296" s="70">
        <v>2187</v>
      </c>
    </row>
    <row r="297" spans="1:8">
      <c r="A297" s="240"/>
      <c r="B297" s="7" t="s">
        <v>169</v>
      </c>
      <c r="C297" s="14" t="s">
        <v>168</v>
      </c>
      <c r="D297" s="177">
        <v>6473</v>
      </c>
      <c r="E297" s="70">
        <v>6473</v>
      </c>
      <c r="F297" s="70">
        <v>6473</v>
      </c>
      <c r="G297" s="70">
        <v>6473</v>
      </c>
      <c r="H297" s="172"/>
    </row>
    <row r="298" spans="1:8" hidden="1">
      <c r="A298" s="252" t="s">
        <v>379</v>
      </c>
      <c r="B298" s="44" t="s">
        <v>381</v>
      </c>
      <c r="C298" s="110"/>
      <c r="D298" s="211">
        <f t="shared" ref="D298:G299" si="93">D299</f>
        <v>0</v>
      </c>
      <c r="E298" s="21">
        <f t="shared" si="93"/>
        <v>0</v>
      </c>
      <c r="F298" s="21">
        <f t="shared" si="93"/>
        <v>0</v>
      </c>
      <c r="G298" s="21">
        <f t="shared" si="93"/>
        <v>0</v>
      </c>
    </row>
    <row r="299" spans="1:8" hidden="1">
      <c r="A299" s="240"/>
      <c r="B299" s="25" t="s">
        <v>19</v>
      </c>
      <c r="C299" s="30"/>
      <c r="D299" s="196">
        <f t="shared" si="93"/>
        <v>0</v>
      </c>
      <c r="E299" s="35">
        <f t="shared" si="93"/>
        <v>0</v>
      </c>
      <c r="F299" s="35">
        <f t="shared" si="93"/>
        <v>0</v>
      </c>
      <c r="G299" s="35">
        <f t="shared" si="93"/>
        <v>0</v>
      </c>
    </row>
    <row r="300" spans="1:8" hidden="1">
      <c r="A300" s="242"/>
      <c r="B300" s="10" t="s">
        <v>4</v>
      </c>
      <c r="C300" s="17">
        <v>1</v>
      </c>
      <c r="D300" s="211">
        <f t="shared" ref="D300:G300" si="94">D301+D302</f>
        <v>0</v>
      </c>
      <c r="E300" s="21">
        <f t="shared" si="94"/>
        <v>0</v>
      </c>
      <c r="F300" s="21">
        <f t="shared" si="94"/>
        <v>0</v>
      </c>
      <c r="G300" s="21">
        <f t="shared" si="94"/>
        <v>0</v>
      </c>
    </row>
    <row r="301" spans="1:8" hidden="1">
      <c r="A301" s="242"/>
      <c r="B301" s="7" t="s">
        <v>3</v>
      </c>
      <c r="C301" s="14">
        <v>10</v>
      </c>
      <c r="D301" s="177"/>
      <c r="E301" s="70">
        <v>0</v>
      </c>
      <c r="F301" s="70">
        <v>0</v>
      </c>
      <c r="G301" s="70">
        <v>0</v>
      </c>
    </row>
    <row r="302" spans="1:8" hidden="1">
      <c r="A302" s="240"/>
      <c r="B302" s="7" t="s">
        <v>2</v>
      </c>
      <c r="C302" s="14">
        <v>20</v>
      </c>
      <c r="D302" s="177"/>
      <c r="E302" s="70">
        <v>0</v>
      </c>
      <c r="F302" s="70">
        <v>0</v>
      </c>
      <c r="G302" s="70">
        <v>0</v>
      </c>
    </row>
    <row r="303" spans="1:8" ht="25.5" hidden="1" customHeight="1">
      <c r="A303" s="252" t="s">
        <v>380</v>
      </c>
      <c r="B303" s="33" t="s">
        <v>335</v>
      </c>
      <c r="C303" s="18" t="s">
        <v>167</v>
      </c>
      <c r="D303" s="198">
        <f t="shared" ref="D303:G305" si="95">D304</f>
        <v>0</v>
      </c>
      <c r="E303" s="28">
        <f t="shared" si="95"/>
        <v>0</v>
      </c>
      <c r="F303" s="28">
        <f t="shared" si="95"/>
        <v>0</v>
      </c>
      <c r="G303" s="28">
        <f t="shared" si="95"/>
        <v>0</v>
      </c>
    </row>
    <row r="304" spans="1:8" ht="15" hidden="1" customHeight="1">
      <c r="A304" s="252"/>
      <c r="B304" s="25" t="s">
        <v>19</v>
      </c>
      <c r="C304" s="30"/>
      <c r="D304" s="196">
        <f t="shared" si="95"/>
        <v>0</v>
      </c>
      <c r="E304" s="112">
        <f t="shared" si="95"/>
        <v>0</v>
      </c>
      <c r="F304" s="112">
        <f t="shared" si="95"/>
        <v>0</v>
      </c>
      <c r="G304" s="112">
        <f t="shared" si="95"/>
        <v>0</v>
      </c>
    </row>
    <row r="305" spans="1:7" ht="13.5" hidden="1" customHeight="1">
      <c r="A305" s="252"/>
      <c r="B305" s="10" t="s">
        <v>4</v>
      </c>
      <c r="C305" s="17">
        <v>1</v>
      </c>
      <c r="D305" s="198">
        <f t="shared" si="95"/>
        <v>0</v>
      </c>
      <c r="E305" s="28">
        <f t="shared" si="95"/>
        <v>0</v>
      </c>
      <c r="F305" s="28">
        <f t="shared" si="95"/>
        <v>0</v>
      </c>
      <c r="G305" s="28">
        <f t="shared" si="95"/>
        <v>0</v>
      </c>
    </row>
    <row r="306" spans="1:7" ht="12.75" hidden="1" customHeight="1">
      <c r="A306" s="240"/>
      <c r="B306" s="7" t="s">
        <v>166</v>
      </c>
      <c r="C306" s="14" t="s">
        <v>165</v>
      </c>
      <c r="D306" s="159">
        <v>0</v>
      </c>
      <c r="E306" s="41">
        <v>0</v>
      </c>
      <c r="F306" s="41">
        <v>0</v>
      </c>
      <c r="G306" s="41">
        <v>0</v>
      </c>
    </row>
    <row r="307" spans="1:7">
      <c r="A307" s="67">
        <v>3</v>
      </c>
      <c r="B307" s="12" t="s">
        <v>164</v>
      </c>
      <c r="C307" s="18">
        <v>55.02</v>
      </c>
      <c r="D307" s="158">
        <f t="shared" ref="D307:G307" si="96">D309</f>
        <v>2382</v>
      </c>
      <c r="E307" s="11">
        <f t="shared" si="96"/>
        <v>2148</v>
      </c>
      <c r="F307" s="11">
        <f t="shared" si="96"/>
        <v>1918</v>
      </c>
      <c r="G307" s="11">
        <f t="shared" si="96"/>
        <v>1681</v>
      </c>
    </row>
    <row r="308" spans="1:7">
      <c r="A308" s="67"/>
      <c r="B308" s="25" t="s">
        <v>19</v>
      </c>
      <c r="C308" s="36"/>
      <c r="D308" s="194">
        <f t="shared" ref="D308:G308" si="97">D309</f>
        <v>2382</v>
      </c>
      <c r="E308" s="29">
        <f t="shared" si="97"/>
        <v>2148</v>
      </c>
      <c r="F308" s="29">
        <f t="shared" si="97"/>
        <v>1918</v>
      </c>
      <c r="G308" s="29">
        <f t="shared" si="97"/>
        <v>1681</v>
      </c>
    </row>
    <row r="309" spans="1:7" ht="16.5" customHeight="1">
      <c r="A309" s="67"/>
      <c r="B309" s="10" t="s">
        <v>4</v>
      </c>
      <c r="C309" s="18">
        <v>1</v>
      </c>
      <c r="D309" s="158">
        <f t="shared" ref="D309:G309" si="98">D311+D310</f>
        <v>2382</v>
      </c>
      <c r="E309" s="11">
        <f t="shared" si="98"/>
        <v>2148</v>
      </c>
      <c r="F309" s="11">
        <f t="shared" si="98"/>
        <v>1918</v>
      </c>
      <c r="G309" s="11">
        <f t="shared" si="98"/>
        <v>1681</v>
      </c>
    </row>
    <row r="310" spans="1:7" ht="14.25" customHeight="1">
      <c r="A310" s="240"/>
      <c r="B310" s="7" t="s">
        <v>2</v>
      </c>
      <c r="C310" s="48" t="s">
        <v>163</v>
      </c>
      <c r="D310" s="159">
        <v>24</v>
      </c>
      <c r="E310" s="41">
        <v>21</v>
      </c>
      <c r="F310" s="41">
        <v>20</v>
      </c>
      <c r="G310" s="41">
        <v>17</v>
      </c>
    </row>
    <row r="311" spans="1:7" ht="18" customHeight="1">
      <c r="A311" s="240"/>
      <c r="B311" s="7" t="s">
        <v>162</v>
      </c>
      <c r="C311" s="14">
        <v>30</v>
      </c>
      <c r="D311" s="211">
        <f t="shared" ref="D311:G311" si="99">D312+D313+D314</f>
        <v>2358</v>
      </c>
      <c r="E311" s="21">
        <f t="shared" si="99"/>
        <v>2127</v>
      </c>
      <c r="F311" s="21">
        <f t="shared" si="99"/>
        <v>1898</v>
      </c>
      <c r="G311" s="21">
        <f t="shared" si="99"/>
        <v>1664</v>
      </c>
    </row>
    <row r="312" spans="1:7" ht="16.5" customHeight="1">
      <c r="A312" s="240"/>
      <c r="B312" s="7" t="s">
        <v>161</v>
      </c>
      <c r="C312" s="48" t="s">
        <v>160</v>
      </c>
      <c r="D312" s="159">
        <v>753</v>
      </c>
      <c r="E312" s="41">
        <v>687</v>
      </c>
      <c r="F312" s="41">
        <v>620</v>
      </c>
      <c r="G312" s="41">
        <v>553</v>
      </c>
    </row>
    <row r="313" spans="1:7" ht="15.75" customHeight="1">
      <c r="A313" s="240"/>
      <c r="B313" s="7" t="s">
        <v>159</v>
      </c>
      <c r="C313" s="48" t="s">
        <v>158</v>
      </c>
      <c r="D313" s="159">
        <v>1605</v>
      </c>
      <c r="E313" s="41">
        <v>1440</v>
      </c>
      <c r="F313" s="41">
        <v>1278</v>
      </c>
      <c r="G313" s="41">
        <v>1111</v>
      </c>
    </row>
    <row r="314" spans="1:7" ht="16.5" hidden="1" customHeight="1">
      <c r="A314" s="240"/>
      <c r="B314" s="7" t="s">
        <v>157</v>
      </c>
      <c r="C314" s="48" t="s">
        <v>156</v>
      </c>
      <c r="D314" s="159"/>
      <c r="E314" s="41"/>
      <c r="F314" s="41"/>
      <c r="G314" s="41"/>
    </row>
    <row r="315" spans="1:7" ht="32.25" customHeight="1">
      <c r="A315" s="251" t="s">
        <v>155</v>
      </c>
      <c r="B315" s="33" t="s">
        <v>154</v>
      </c>
      <c r="C315" s="60">
        <v>59.02</v>
      </c>
      <c r="D315" s="197">
        <f t="shared" ref="D315:G315" si="100">D323+D337</f>
        <v>938</v>
      </c>
      <c r="E315" s="40">
        <f t="shared" si="100"/>
        <v>938</v>
      </c>
      <c r="F315" s="40">
        <f t="shared" si="100"/>
        <v>958</v>
      </c>
      <c r="G315" s="40">
        <f t="shared" si="100"/>
        <v>988</v>
      </c>
    </row>
    <row r="316" spans="1:7" ht="24" customHeight="1">
      <c r="A316" s="251"/>
      <c r="B316" s="25" t="s">
        <v>19</v>
      </c>
      <c r="C316" s="59"/>
      <c r="D316" s="208">
        <f t="shared" ref="D316:G317" si="101">D325+D333+D339</f>
        <v>938</v>
      </c>
      <c r="E316" s="39">
        <f t="shared" si="101"/>
        <v>938</v>
      </c>
      <c r="F316" s="39">
        <f t="shared" si="101"/>
        <v>958</v>
      </c>
      <c r="G316" s="39">
        <f t="shared" si="101"/>
        <v>988</v>
      </c>
    </row>
    <row r="317" spans="1:7">
      <c r="A317" s="67"/>
      <c r="B317" s="10" t="s">
        <v>4</v>
      </c>
      <c r="C317" s="18">
        <v>0.01</v>
      </c>
      <c r="D317" s="198">
        <f t="shared" si="101"/>
        <v>938</v>
      </c>
      <c r="E317" s="28">
        <f t="shared" si="101"/>
        <v>938</v>
      </c>
      <c r="F317" s="28">
        <f t="shared" si="101"/>
        <v>958</v>
      </c>
      <c r="G317" s="28">
        <f t="shared" si="101"/>
        <v>988</v>
      </c>
    </row>
    <row r="318" spans="1:7">
      <c r="A318" s="67"/>
      <c r="B318" s="10" t="s">
        <v>3</v>
      </c>
      <c r="C318" s="17">
        <v>10</v>
      </c>
      <c r="D318" s="198">
        <f t="shared" ref="D318:G318" si="102">D341</f>
        <v>3</v>
      </c>
      <c r="E318" s="28">
        <f t="shared" si="102"/>
        <v>3</v>
      </c>
      <c r="F318" s="28">
        <f t="shared" si="102"/>
        <v>3</v>
      </c>
      <c r="G318" s="28">
        <f t="shared" si="102"/>
        <v>3</v>
      </c>
    </row>
    <row r="319" spans="1:7">
      <c r="A319" s="67"/>
      <c r="B319" s="10" t="s">
        <v>2</v>
      </c>
      <c r="C319" s="17">
        <v>20</v>
      </c>
      <c r="D319" s="198">
        <f t="shared" ref="D319:G319" si="103">D327+D335+D342</f>
        <v>920</v>
      </c>
      <c r="E319" s="28">
        <f t="shared" si="103"/>
        <v>920</v>
      </c>
      <c r="F319" s="28">
        <f t="shared" si="103"/>
        <v>940</v>
      </c>
      <c r="G319" s="28">
        <f t="shared" si="103"/>
        <v>970</v>
      </c>
    </row>
    <row r="320" spans="1:7">
      <c r="A320" s="67"/>
      <c r="B320" s="10" t="s">
        <v>146</v>
      </c>
      <c r="C320" s="17">
        <v>59.02</v>
      </c>
      <c r="D320" s="198">
        <f t="shared" ref="D320:G320" si="104">D343</f>
        <v>15</v>
      </c>
      <c r="E320" s="28">
        <f t="shared" si="104"/>
        <v>15</v>
      </c>
      <c r="F320" s="28">
        <f t="shared" si="104"/>
        <v>15</v>
      </c>
      <c r="G320" s="28">
        <f t="shared" si="104"/>
        <v>15</v>
      </c>
    </row>
    <row r="321" spans="1:10">
      <c r="A321" s="67"/>
      <c r="B321" s="42" t="s">
        <v>16</v>
      </c>
      <c r="C321" s="38"/>
      <c r="D321" s="210">
        <f t="shared" ref="D321:G321" si="105">D328+D336+D344</f>
        <v>0</v>
      </c>
      <c r="E321" s="37">
        <f t="shared" si="105"/>
        <v>0</v>
      </c>
      <c r="F321" s="37">
        <f t="shared" si="105"/>
        <v>0</v>
      </c>
      <c r="G321" s="37">
        <f t="shared" si="105"/>
        <v>0</v>
      </c>
    </row>
    <row r="322" spans="1:10">
      <c r="A322" s="67"/>
      <c r="B322" s="10" t="s">
        <v>6</v>
      </c>
      <c r="C322" s="17">
        <v>70</v>
      </c>
      <c r="D322" s="198">
        <f t="shared" ref="D322:G322" si="106">D329+D336+D345</f>
        <v>0</v>
      </c>
      <c r="E322" s="28">
        <f t="shared" si="106"/>
        <v>0</v>
      </c>
      <c r="F322" s="28">
        <f t="shared" si="106"/>
        <v>0</v>
      </c>
      <c r="G322" s="28">
        <f t="shared" si="106"/>
        <v>0</v>
      </c>
    </row>
    <row r="323" spans="1:10">
      <c r="A323" s="67">
        <v>1</v>
      </c>
      <c r="B323" s="12" t="s">
        <v>153</v>
      </c>
      <c r="C323" s="18">
        <v>60.02</v>
      </c>
      <c r="D323" s="158">
        <f t="shared" ref="D323:G323" si="107">D324+D332</f>
        <v>320</v>
      </c>
      <c r="E323" s="11">
        <f t="shared" si="107"/>
        <v>320</v>
      </c>
      <c r="F323" s="11">
        <f t="shared" si="107"/>
        <v>320</v>
      </c>
      <c r="G323" s="11">
        <f t="shared" si="107"/>
        <v>320</v>
      </c>
    </row>
    <row r="324" spans="1:10">
      <c r="A324" s="67" t="s">
        <v>152</v>
      </c>
      <c r="B324" s="12" t="s">
        <v>337</v>
      </c>
      <c r="C324" s="18" t="s">
        <v>150</v>
      </c>
      <c r="D324" s="158">
        <f t="shared" ref="D324:G324" si="108">D325+D328</f>
        <v>300</v>
      </c>
      <c r="E324" s="11">
        <f t="shared" si="108"/>
        <v>300</v>
      </c>
      <c r="F324" s="11">
        <f t="shared" si="108"/>
        <v>300</v>
      </c>
      <c r="G324" s="11">
        <f t="shared" si="108"/>
        <v>300</v>
      </c>
    </row>
    <row r="325" spans="1:10">
      <c r="A325" s="67"/>
      <c r="B325" s="25" t="s">
        <v>19</v>
      </c>
      <c r="C325" s="36"/>
      <c r="D325" s="194">
        <f t="shared" ref="D325:G326" si="109">D326</f>
        <v>300</v>
      </c>
      <c r="E325" s="29">
        <f t="shared" si="109"/>
        <v>300</v>
      </c>
      <c r="F325" s="29">
        <f t="shared" si="109"/>
        <v>300</v>
      </c>
      <c r="G325" s="29">
        <f t="shared" si="109"/>
        <v>300</v>
      </c>
    </row>
    <row r="326" spans="1:10" ht="13.5" customHeight="1">
      <c r="A326" s="67"/>
      <c r="B326" s="10" t="s">
        <v>4</v>
      </c>
      <c r="C326" s="17">
        <v>1</v>
      </c>
      <c r="D326" s="198">
        <f t="shared" si="109"/>
        <v>300</v>
      </c>
      <c r="E326" s="28">
        <f t="shared" si="109"/>
        <v>300</v>
      </c>
      <c r="F326" s="28">
        <f t="shared" si="109"/>
        <v>300</v>
      </c>
      <c r="G326" s="28">
        <f t="shared" si="109"/>
        <v>300</v>
      </c>
    </row>
    <row r="327" spans="1:10">
      <c r="A327" s="240"/>
      <c r="B327" s="7" t="s">
        <v>2</v>
      </c>
      <c r="C327" s="14">
        <v>20</v>
      </c>
      <c r="D327" s="159">
        <v>300</v>
      </c>
      <c r="E327" s="41">
        <v>300</v>
      </c>
      <c r="F327" s="41">
        <v>300</v>
      </c>
      <c r="G327" s="41">
        <v>300</v>
      </c>
      <c r="J327" s="146"/>
    </row>
    <row r="328" spans="1:10" hidden="1">
      <c r="A328" s="240"/>
      <c r="B328" s="113" t="s">
        <v>16</v>
      </c>
      <c r="C328" s="108"/>
      <c r="D328" s="215">
        <f t="shared" ref="D328:G328" si="110">D329</f>
        <v>0</v>
      </c>
      <c r="E328" s="114">
        <f t="shared" si="110"/>
        <v>0</v>
      </c>
      <c r="F328" s="114">
        <f t="shared" si="110"/>
        <v>0</v>
      </c>
      <c r="G328" s="114">
        <f t="shared" si="110"/>
        <v>0</v>
      </c>
    </row>
    <row r="329" spans="1:10" hidden="1">
      <c r="A329" s="240"/>
      <c r="B329" s="7" t="s">
        <v>6</v>
      </c>
      <c r="C329" s="14">
        <v>70</v>
      </c>
      <c r="D329" s="159">
        <f>D330+D331</f>
        <v>0</v>
      </c>
      <c r="E329" s="41">
        <f>E331</f>
        <v>0</v>
      </c>
      <c r="F329" s="41">
        <f>F331</f>
        <v>0</v>
      </c>
      <c r="G329" s="41">
        <f>G331</f>
        <v>0</v>
      </c>
    </row>
    <row r="330" spans="1:10" hidden="1">
      <c r="A330" s="240"/>
      <c r="B330" s="7" t="s">
        <v>373</v>
      </c>
      <c r="C330" s="14" t="s">
        <v>63</v>
      </c>
      <c r="D330" s="159"/>
      <c r="E330" s="41"/>
      <c r="F330" s="41"/>
      <c r="G330" s="41"/>
    </row>
    <row r="331" spans="1:10" hidden="1">
      <c r="A331" s="240"/>
      <c r="B331" s="7" t="s">
        <v>365</v>
      </c>
      <c r="C331" s="14" t="s">
        <v>32</v>
      </c>
      <c r="D331" s="159"/>
      <c r="E331" s="41">
        <v>0</v>
      </c>
      <c r="F331" s="41">
        <v>0</v>
      </c>
      <c r="G331" s="41">
        <v>0</v>
      </c>
    </row>
    <row r="332" spans="1:10" ht="25.5">
      <c r="A332" s="67" t="s">
        <v>151</v>
      </c>
      <c r="B332" s="33" t="s">
        <v>338</v>
      </c>
      <c r="C332" s="18" t="s">
        <v>150</v>
      </c>
      <c r="D332" s="158">
        <f t="shared" ref="D332:G332" si="111">D334+D336</f>
        <v>20</v>
      </c>
      <c r="E332" s="11">
        <f t="shared" si="111"/>
        <v>20</v>
      </c>
      <c r="F332" s="11">
        <f t="shared" si="111"/>
        <v>20</v>
      </c>
      <c r="G332" s="11">
        <f t="shared" si="111"/>
        <v>20</v>
      </c>
    </row>
    <row r="333" spans="1:10">
      <c r="A333" s="67"/>
      <c r="B333" s="25" t="s">
        <v>19</v>
      </c>
      <c r="C333" s="36"/>
      <c r="D333" s="194">
        <f t="shared" ref="D333:G334" si="112">D334</f>
        <v>20</v>
      </c>
      <c r="E333" s="29">
        <f t="shared" si="112"/>
        <v>20</v>
      </c>
      <c r="F333" s="29">
        <f t="shared" si="112"/>
        <v>20</v>
      </c>
      <c r="G333" s="29">
        <f t="shared" si="112"/>
        <v>20</v>
      </c>
    </row>
    <row r="334" spans="1:10">
      <c r="A334" s="67"/>
      <c r="B334" s="10" t="s">
        <v>4</v>
      </c>
      <c r="C334" s="17">
        <v>1</v>
      </c>
      <c r="D334" s="198">
        <f t="shared" si="112"/>
        <v>20</v>
      </c>
      <c r="E334" s="28">
        <f t="shared" si="112"/>
        <v>20</v>
      </c>
      <c r="F334" s="28">
        <f t="shared" si="112"/>
        <v>20</v>
      </c>
      <c r="G334" s="28">
        <f t="shared" si="112"/>
        <v>20</v>
      </c>
    </row>
    <row r="335" spans="1:10">
      <c r="A335" s="240"/>
      <c r="B335" s="7" t="s">
        <v>2</v>
      </c>
      <c r="C335" s="14">
        <v>20</v>
      </c>
      <c r="D335" s="159">
        <v>20</v>
      </c>
      <c r="E335" s="41">
        <v>20</v>
      </c>
      <c r="F335" s="41">
        <v>20</v>
      </c>
      <c r="G335" s="41">
        <v>20</v>
      </c>
    </row>
    <row r="336" spans="1:10" ht="12.75" hidden="1" customHeight="1">
      <c r="A336" s="240"/>
      <c r="B336" s="7" t="s">
        <v>6</v>
      </c>
      <c r="C336" s="14">
        <v>70</v>
      </c>
      <c r="D336" s="159"/>
      <c r="E336" s="41"/>
      <c r="F336" s="41"/>
      <c r="G336" s="41"/>
    </row>
    <row r="337" spans="1:7" ht="18.75" customHeight="1">
      <c r="A337" s="67">
        <v>2</v>
      </c>
      <c r="B337" s="12" t="s">
        <v>149</v>
      </c>
      <c r="C337" s="18">
        <v>61.02</v>
      </c>
      <c r="D337" s="158">
        <f t="shared" ref="D337:G337" si="113">D338</f>
        <v>618</v>
      </c>
      <c r="E337" s="11">
        <f t="shared" si="113"/>
        <v>618</v>
      </c>
      <c r="F337" s="11">
        <f t="shared" si="113"/>
        <v>638</v>
      </c>
      <c r="G337" s="11">
        <f t="shared" si="113"/>
        <v>668</v>
      </c>
    </row>
    <row r="338" spans="1:7" ht="25.5">
      <c r="A338" s="67" t="s">
        <v>148</v>
      </c>
      <c r="B338" s="33" t="s">
        <v>339</v>
      </c>
      <c r="C338" s="17" t="s">
        <v>147</v>
      </c>
      <c r="D338" s="158">
        <f t="shared" ref="D338:G338" si="114">D339+D344</f>
        <v>618</v>
      </c>
      <c r="E338" s="11">
        <f t="shared" si="114"/>
        <v>618</v>
      </c>
      <c r="F338" s="11">
        <f t="shared" si="114"/>
        <v>638</v>
      </c>
      <c r="G338" s="11">
        <f t="shared" si="114"/>
        <v>668</v>
      </c>
    </row>
    <row r="339" spans="1:7">
      <c r="A339" s="67"/>
      <c r="B339" s="25" t="s">
        <v>19</v>
      </c>
      <c r="C339" s="30"/>
      <c r="D339" s="194">
        <f t="shared" ref="D339:G339" si="115">D340</f>
        <v>618</v>
      </c>
      <c r="E339" s="29">
        <f t="shared" si="115"/>
        <v>618</v>
      </c>
      <c r="F339" s="29">
        <f t="shared" si="115"/>
        <v>638</v>
      </c>
      <c r="G339" s="29">
        <f t="shared" si="115"/>
        <v>668</v>
      </c>
    </row>
    <row r="340" spans="1:7">
      <c r="A340" s="67"/>
      <c r="B340" s="10" t="s">
        <v>4</v>
      </c>
      <c r="C340" s="17">
        <v>1</v>
      </c>
      <c r="D340" s="198">
        <f t="shared" ref="D340:G340" si="116">D341+D342+D343</f>
        <v>618</v>
      </c>
      <c r="E340" s="28">
        <f t="shared" si="116"/>
        <v>618</v>
      </c>
      <c r="F340" s="28">
        <f t="shared" si="116"/>
        <v>638</v>
      </c>
      <c r="G340" s="28">
        <f t="shared" si="116"/>
        <v>668</v>
      </c>
    </row>
    <row r="341" spans="1:7">
      <c r="A341" s="240"/>
      <c r="B341" s="7" t="s">
        <v>3</v>
      </c>
      <c r="C341" s="14">
        <v>10</v>
      </c>
      <c r="D341" s="177">
        <v>3</v>
      </c>
      <c r="E341" s="70">
        <v>3</v>
      </c>
      <c r="F341" s="70">
        <v>3</v>
      </c>
      <c r="G341" s="70">
        <v>3</v>
      </c>
    </row>
    <row r="342" spans="1:7">
      <c r="A342" s="240"/>
      <c r="B342" s="7" t="s">
        <v>2</v>
      </c>
      <c r="C342" s="14">
        <v>20</v>
      </c>
      <c r="D342" s="177">
        <v>600</v>
      </c>
      <c r="E342" s="70">
        <v>600</v>
      </c>
      <c r="F342" s="70">
        <v>620</v>
      </c>
      <c r="G342" s="70">
        <v>650</v>
      </c>
    </row>
    <row r="343" spans="1:7">
      <c r="A343" s="240"/>
      <c r="B343" s="7" t="s">
        <v>146</v>
      </c>
      <c r="C343" s="14">
        <v>59.02</v>
      </c>
      <c r="D343" s="177">
        <v>15</v>
      </c>
      <c r="E343" s="70">
        <v>15</v>
      </c>
      <c r="F343" s="70">
        <v>15</v>
      </c>
      <c r="G343" s="70">
        <v>15</v>
      </c>
    </row>
    <row r="344" spans="1:7" hidden="1">
      <c r="A344" s="240"/>
      <c r="B344" s="113" t="s">
        <v>16</v>
      </c>
      <c r="C344" s="108"/>
      <c r="D344" s="215">
        <f t="shared" ref="D344:G345" si="117">D345</f>
        <v>0</v>
      </c>
      <c r="E344" s="114">
        <f t="shared" si="117"/>
        <v>0</v>
      </c>
      <c r="F344" s="114">
        <f t="shared" si="117"/>
        <v>0</v>
      </c>
      <c r="G344" s="114">
        <f t="shared" si="117"/>
        <v>0</v>
      </c>
    </row>
    <row r="345" spans="1:7" hidden="1">
      <c r="A345" s="240"/>
      <c r="B345" s="7" t="s">
        <v>6</v>
      </c>
      <c r="C345" s="14">
        <v>70</v>
      </c>
      <c r="D345" s="177">
        <f t="shared" si="117"/>
        <v>0</v>
      </c>
      <c r="E345" s="70">
        <f t="shared" si="117"/>
        <v>0</v>
      </c>
      <c r="F345" s="70">
        <f t="shared" si="117"/>
        <v>0</v>
      </c>
      <c r="G345" s="70">
        <f t="shared" si="117"/>
        <v>0</v>
      </c>
    </row>
    <row r="346" spans="1:7" hidden="1">
      <c r="A346" s="240"/>
      <c r="B346" s="7" t="s">
        <v>365</v>
      </c>
      <c r="C346" s="14" t="s">
        <v>32</v>
      </c>
      <c r="D346" s="177">
        <v>0</v>
      </c>
      <c r="E346" s="70"/>
      <c r="F346" s="70"/>
      <c r="G346" s="70"/>
    </row>
    <row r="347" spans="1:7" ht="19.5" customHeight="1">
      <c r="A347" s="67" t="s">
        <v>145</v>
      </c>
      <c r="B347" s="33" t="s">
        <v>144</v>
      </c>
      <c r="C347" s="58">
        <v>64.02</v>
      </c>
      <c r="D347" s="197">
        <f t="shared" ref="D347:G347" si="118">D362+D437+D470+D583</f>
        <v>201310.14</v>
      </c>
      <c r="E347" s="40">
        <f t="shared" si="118"/>
        <v>199311</v>
      </c>
      <c r="F347" s="40">
        <f t="shared" si="118"/>
        <v>204036</v>
      </c>
      <c r="G347" s="40">
        <f t="shared" si="118"/>
        <v>207255</v>
      </c>
    </row>
    <row r="348" spans="1:7" ht="19.5" customHeight="1">
      <c r="A348" s="67"/>
      <c r="B348" s="25" t="s">
        <v>19</v>
      </c>
      <c r="C348" s="57"/>
      <c r="D348" s="201">
        <f t="shared" ref="D348:G349" si="119">D363+D439+D449+D471+D584</f>
        <v>191979</v>
      </c>
      <c r="E348" s="63">
        <f t="shared" si="119"/>
        <v>193249</v>
      </c>
      <c r="F348" s="63">
        <f t="shared" si="119"/>
        <v>196974</v>
      </c>
      <c r="G348" s="63">
        <f t="shared" si="119"/>
        <v>199193</v>
      </c>
    </row>
    <row r="349" spans="1:7">
      <c r="A349" s="67"/>
      <c r="B349" s="10" t="s">
        <v>4</v>
      </c>
      <c r="C349" s="17">
        <v>1</v>
      </c>
      <c r="D349" s="198">
        <f t="shared" si="119"/>
        <v>191979</v>
      </c>
      <c r="E349" s="28">
        <f t="shared" si="119"/>
        <v>193249</v>
      </c>
      <c r="F349" s="28">
        <f t="shared" si="119"/>
        <v>196974</v>
      </c>
      <c r="G349" s="28">
        <f t="shared" si="119"/>
        <v>199193</v>
      </c>
    </row>
    <row r="350" spans="1:7">
      <c r="A350" s="67"/>
      <c r="B350" s="10" t="s">
        <v>3</v>
      </c>
      <c r="C350" s="17">
        <v>10</v>
      </c>
      <c r="D350" s="198">
        <f t="shared" ref="D350:G350" si="120">D365+D586</f>
        <v>44317</v>
      </c>
      <c r="E350" s="28">
        <f t="shared" si="120"/>
        <v>45075</v>
      </c>
      <c r="F350" s="28">
        <f t="shared" si="120"/>
        <v>45804</v>
      </c>
      <c r="G350" s="28">
        <f t="shared" si="120"/>
        <v>46729</v>
      </c>
    </row>
    <row r="351" spans="1:7">
      <c r="A351" s="67"/>
      <c r="B351" s="10" t="s">
        <v>2</v>
      </c>
      <c r="C351" s="17">
        <v>20</v>
      </c>
      <c r="D351" s="198">
        <f t="shared" ref="D351:G351" si="121">D366+D473+D587</f>
        <v>18699</v>
      </c>
      <c r="E351" s="28">
        <f t="shared" si="121"/>
        <v>18756</v>
      </c>
      <c r="F351" s="28">
        <f t="shared" si="121"/>
        <v>19545</v>
      </c>
      <c r="G351" s="28">
        <f t="shared" si="121"/>
        <v>19670</v>
      </c>
    </row>
    <row r="352" spans="1:7">
      <c r="A352" s="67"/>
      <c r="B352" s="10" t="s">
        <v>70</v>
      </c>
      <c r="C352" s="17">
        <v>51</v>
      </c>
      <c r="D352" s="198">
        <f t="shared" ref="D352:G352" si="122">D441+D451+D474+D588</f>
        <v>34213</v>
      </c>
      <c r="E352" s="28">
        <f t="shared" si="122"/>
        <v>34656</v>
      </c>
      <c r="F352" s="28">
        <f t="shared" si="122"/>
        <v>36801</v>
      </c>
      <c r="G352" s="28">
        <f t="shared" si="122"/>
        <v>37911</v>
      </c>
    </row>
    <row r="353" spans="1:7">
      <c r="A353" s="67"/>
      <c r="B353" s="10" t="s">
        <v>8</v>
      </c>
      <c r="C353" s="17">
        <v>57</v>
      </c>
      <c r="D353" s="198">
        <f t="shared" ref="D353:G353" si="123">D367+D589</f>
        <v>86895</v>
      </c>
      <c r="E353" s="28">
        <f t="shared" si="123"/>
        <v>86907</v>
      </c>
      <c r="F353" s="28">
        <f t="shared" si="123"/>
        <v>86969</v>
      </c>
      <c r="G353" s="28">
        <f t="shared" si="123"/>
        <v>87028</v>
      </c>
    </row>
    <row r="354" spans="1:7">
      <c r="A354" s="67"/>
      <c r="B354" s="10" t="s">
        <v>113</v>
      </c>
      <c r="C354" s="17">
        <v>59</v>
      </c>
      <c r="D354" s="198">
        <f t="shared" ref="D354:G354" si="124">D475+D590</f>
        <v>7855</v>
      </c>
      <c r="E354" s="28">
        <f t="shared" si="124"/>
        <v>7855</v>
      </c>
      <c r="F354" s="28">
        <f t="shared" si="124"/>
        <v>7855</v>
      </c>
      <c r="G354" s="28">
        <f t="shared" si="124"/>
        <v>7855</v>
      </c>
    </row>
    <row r="355" spans="1:7">
      <c r="A355" s="67"/>
      <c r="B355" s="121" t="s">
        <v>5</v>
      </c>
      <c r="C355" s="123">
        <v>85.01</v>
      </c>
      <c r="D355" s="209">
        <f t="shared" ref="D355:G355" si="125">D444+D476+D591</f>
        <v>0</v>
      </c>
      <c r="E355" s="130">
        <f t="shared" si="125"/>
        <v>0</v>
      </c>
      <c r="F355" s="130">
        <f t="shared" si="125"/>
        <v>0</v>
      </c>
      <c r="G355" s="130">
        <f t="shared" si="125"/>
        <v>0</v>
      </c>
    </row>
    <row r="356" spans="1:7">
      <c r="A356" s="67"/>
      <c r="B356" s="42" t="s">
        <v>16</v>
      </c>
      <c r="C356" s="38"/>
      <c r="D356" s="202">
        <f t="shared" ref="D356:G356" si="126">D368+D445+D477+D592</f>
        <v>9331.14</v>
      </c>
      <c r="E356" s="62">
        <f t="shared" si="126"/>
        <v>6062</v>
      </c>
      <c r="F356" s="62">
        <f t="shared" si="126"/>
        <v>7062</v>
      </c>
      <c r="G356" s="62">
        <f t="shared" si="126"/>
        <v>8062</v>
      </c>
    </row>
    <row r="357" spans="1:7">
      <c r="A357" s="67"/>
      <c r="B357" s="10" t="s">
        <v>124</v>
      </c>
      <c r="C357" s="17" t="s">
        <v>123</v>
      </c>
      <c r="D357" s="198">
        <f t="shared" ref="D357:G358" si="127">D446</f>
        <v>6000</v>
      </c>
      <c r="E357" s="28">
        <f t="shared" si="127"/>
        <v>6000</v>
      </c>
      <c r="F357" s="28">
        <f t="shared" si="127"/>
        <v>7000</v>
      </c>
      <c r="G357" s="28">
        <f t="shared" si="127"/>
        <v>8000</v>
      </c>
    </row>
    <row r="358" spans="1:7">
      <c r="A358" s="67"/>
      <c r="B358" s="124" t="s">
        <v>122</v>
      </c>
      <c r="C358" s="17" t="s">
        <v>121</v>
      </c>
      <c r="D358" s="198">
        <f t="shared" si="127"/>
        <v>0</v>
      </c>
      <c r="E358" s="28">
        <f t="shared" si="127"/>
        <v>0</v>
      </c>
      <c r="F358" s="28">
        <f t="shared" si="127"/>
        <v>0</v>
      </c>
      <c r="G358" s="28">
        <f t="shared" si="127"/>
        <v>0</v>
      </c>
    </row>
    <row r="359" spans="1:7" hidden="1">
      <c r="A359" s="67"/>
      <c r="B359" s="124"/>
      <c r="C359" s="17">
        <v>55</v>
      </c>
      <c r="D359" s="198"/>
      <c r="E359" s="28"/>
      <c r="F359" s="28"/>
      <c r="G359" s="28"/>
    </row>
    <row r="360" spans="1:7">
      <c r="A360" s="67"/>
      <c r="B360" s="12" t="s">
        <v>12</v>
      </c>
      <c r="C360" s="17">
        <v>56</v>
      </c>
      <c r="D360" s="198">
        <f t="shared" ref="D360:G361" si="128">D369+D479+D593</f>
        <v>1445.1399999999999</v>
      </c>
      <c r="E360" s="28">
        <f t="shared" si="128"/>
        <v>62</v>
      </c>
      <c r="F360" s="28">
        <f t="shared" si="128"/>
        <v>62</v>
      </c>
      <c r="G360" s="28">
        <f t="shared" si="128"/>
        <v>62</v>
      </c>
    </row>
    <row r="361" spans="1:7">
      <c r="A361" s="67"/>
      <c r="B361" s="10" t="s">
        <v>6</v>
      </c>
      <c r="C361" s="17">
        <v>70</v>
      </c>
      <c r="D361" s="198">
        <f t="shared" si="128"/>
        <v>1886</v>
      </c>
      <c r="E361" s="28">
        <f t="shared" si="128"/>
        <v>0</v>
      </c>
      <c r="F361" s="28">
        <f t="shared" si="128"/>
        <v>0</v>
      </c>
      <c r="G361" s="28">
        <f t="shared" si="128"/>
        <v>0</v>
      </c>
    </row>
    <row r="362" spans="1:7">
      <c r="A362" s="67">
        <v>1</v>
      </c>
      <c r="B362" s="12" t="s">
        <v>143</v>
      </c>
      <c r="C362" s="18">
        <v>65.02</v>
      </c>
      <c r="D362" s="158">
        <f t="shared" ref="D362:G364" si="129">D371+D425</f>
        <v>25633.3</v>
      </c>
      <c r="E362" s="11">
        <f t="shared" si="129"/>
        <v>25736</v>
      </c>
      <c r="F362" s="11">
        <f t="shared" si="129"/>
        <v>26200</v>
      </c>
      <c r="G362" s="11">
        <f t="shared" si="129"/>
        <v>27005</v>
      </c>
    </row>
    <row r="363" spans="1:7">
      <c r="A363" s="67"/>
      <c r="B363" s="25" t="s">
        <v>19</v>
      </c>
      <c r="C363" s="36"/>
      <c r="D363" s="194">
        <f t="shared" si="129"/>
        <v>25482</v>
      </c>
      <c r="E363" s="29">
        <f t="shared" si="129"/>
        <v>25736</v>
      </c>
      <c r="F363" s="29">
        <f t="shared" si="129"/>
        <v>26200</v>
      </c>
      <c r="G363" s="29">
        <f t="shared" si="129"/>
        <v>27005</v>
      </c>
    </row>
    <row r="364" spans="1:7">
      <c r="A364" s="67"/>
      <c r="B364" s="10" t="s">
        <v>4</v>
      </c>
      <c r="C364" s="17">
        <v>1</v>
      </c>
      <c r="D364" s="158">
        <f t="shared" si="129"/>
        <v>25482</v>
      </c>
      <c r="E364" s="11">
        <f t="shared" si="129"/>
        <v>25736</v>
      </c>
      <c r="F364" s="11">
        <f t="shared" si="129"/>
        <v>26200</v>
      </c>
      <c r="G364" s="11">
        <f t="shared" si="129"/>
        <v>27005</v>
      </c>
    </row>
    <row r="365" spans="1:7">
      <c r="A365" s="67"/>
      <c r="B365" s="10" t="s">
        <v>3</v>
      </c>
      <c r="C365" s="17">
        <v>10</v>
      </c>
      <c r="D365" s="158">
        <f t="shared" ref="D365:G366" si="130">D374</f>
        <v>10706</v>
      </c>
      <c r="E365" s="11">
        <f t="shared" si="130"/>
        <v>10960</v>
      </c>
      <c r="F365" s="11">
        <f t="shared" si="130"/>
        <v>11254</v>
      </c>
      <c r="G365" s="11">
        <f t="shared" si="130"/>
        <v>12059</v>
      </c>
    </row>
    <row r="366" spans="1:7">
      <c r="A366" s="67"/>
      <c r="B366" s="10" t="s">
        <v>2</v>
      </c>
      <c r="C366" s="17">
        <v>20</v>
      </c>
      <c r="D366" s="158">
        <f t="shared" si="130"/>
        <v>1600</v>
      </c>
      <c r="E366" s="11">
        <f t="shared" si="130"/>
        <v>1600</v>
      </c>
      <c r="F366" s="11">
        <f t="shared" si="130"/>
        <v>1770</v>
      </c>
      <c r="G366" s="11">
        <f t="shared" si="130"/>
        <v>1770</v>
      </c>
    </row>
    <row r="367" spans="1:7">
      <c r="A367" s="67"/>
      <c r="B367" s="10" t="s">
        <v>8</v>
      </c>
      <c r="C367" s="17">
        <v>57</v>
      </c>
      <c r="D367" s="158">
        <f t="shared" ref="D367:G367" si="131">D376+D428</f>
        <v>13176</v>
      </c>
      <c r="E367" s="11">
        <f t="shared" si="131"/>
        <v>13176</v>
      </c>
      <c r="F367" s="11">
        <f t="shared" si="131"/>
        <v>13176</v>
      </c>
      <c r="G367" s="11">
        <f t="shared" si="131"/>
        <v>13176</v>
      </c>
    </row>
    <row r="368" spans="1:7">
      <c r="A368" s="67"/>
      <c r="B368" s="113" t="s">
        <v>16</v>
      </c>
      <c r="C368" s="108"/>
      <c r="D368" s="215">
        <f t="shared" ref="D368:G370" si="132">D377</f>
        <v>151.30000000000001</v>
      </c>
      <c r="E368" s="114">
        <f t="shared" si="132"/>
        <v>0</v>
      </c>
      <c r="F368" s="114">
        <f t="shared" si="132"/>
        <v>0</v>
      </c>
      <c r="G368" s="114">
        <f t="shared" si="132"/>
        <v>0</v>
      </c>
    </row>
    <row r="369" spans="1:7">
      <c r="A369" s="67"/>
      <c r="B369" s="12" t="s">
        <v>12</v>
      </c>
      <c r="C369" s="17">
        <v>56</v>
      </c>
      <c r="D369" s="158">
        <f t="shared" si="132"/>
        <v>151.30000000000001</v>
      </c>
      <c r="E369" s="11">
        <f t="shared" si="132"/>
        <v>0</v>
      </c>
      <c r="F369" s="11">
        <f t="shared" si="132"/>
        <v>0</v>
      </c>
      <c r="G369" s="11">
        <f t="shared" si="132"/>
        <v>0</v>
      </c>
    </row>
    <row r="370" spans="1:7">
      <c r="A370" s="67"/>
      <c r="B370" s="10" t="s">
        <v>6</v>
      </c>
      <c r="C370" s="17">
        <v>70</v>
      </c>
      <c r="D370" s="158">
        <f t="shared" si="132"/>
        <v>0</v>
      </c>
      <c r="E370" s="11">
        <f t="shared" si="132"/>
        <v>0</v>
      </c>
      <c r="F370" s="11">
        <f t="shared" si="132"/>
        <v>0</v>
      </c>
      <c r="G370" s="11">
        <f t="shared" si="132"/>
        <v>0</v>
      </c>
    </row>
    <row r="371" spans="1:7">
      <c r="A371" s="67">
        <v>1.1000000000000001</v>
      </c>
      <c r="B371" s="12" t="s">
        <v>142</v>
      </c>
      <c r="C371" s="17" t="s">
        <v>141</v>
      </c>
      <c r="D371" s="158">
        <f t="shared" ref="D371:G372" si="133">D380+D392+D400+D409+D417+D429</f>
        <v>12457.3</v>
      </c>
      <c r="E371" s="11">
        <f t="shared" si="133"/>
        <v>12560</v>
      </c>
      <c r="F371" s="11">
        <f t="shared" si="133"/>
        <v>13024</v>
      </c>
      <c r="G371" s="11">
        <f t="shared" si="133"/>
        <v>13829</v>
      </c>
    </row>
    <row r="372" spans="1:7">
      <c r="A372" s="67"/>
      <c r="B372" s="25" t="s">
        <v>19</v>
      </c>
      <c r="C372" s="30"/>
      <c r="D372" s="194">
        <f t="shared" si="133"/>
        <v>12306</v>
      </c>
      <c r="E372" s="29">
        <f t="shared" si="133"/>
        <v>12560</v>
      </c>
      <c r="F372" s="29">
        <f t="shared" si="133"/>
        <v>13024</v>
      </c>
      <c r="G372" s="29">
        <f t="shared" si="133"/>
        <v>13829</v>
      </c>
    </row>
    <row r="373" spans="1:7">
      <c r="A373" s="67"/>
      <c r="B373" s="10" t="s">
        <v>4</v>
      </c>
      <c r="C373" s="17">
        <v>1</v>
      </c>
      <c r="D373" s="198">
        <f t="shared" ref="D373:G373" si="134">D382+D394+D401+D410+D418+D430</f>
        <v>12306</v>
      </c>
      <c r="E373" s="28">
        <f t="shared" si="134"/>
        <v>12560</v>
      </c>
      <c r="F373" s="28">
        <f t="shared" si="134"/>
        <v>13024</v>
      </c>
      <c r="G373" s="28">
        <f t="shared" si="134"/>
        <v>13829</v>
      </c>
    </row>
    <row r="374" spans="1:7">
      <c r="A374" s="67"/>
      <c r="B374" s="10" t="s">
        <v>3</v>
      </c>
      <c r="C374" s="17">
        <v>10</v>
      </c>
      <c r="D374" s="198">
        <f t="shared" ref="D374:G377" si="135">D383+D395+D403+D412+D420+D432</f>
        <v>10706</v>
      </c>
      <c r="E374" s="28">
        <f t="shared" si="135"/>
        <v>10960</v>
      </c>
      <c r="F374" s="28">
        <f t="shared" si="135"/>
        <v>11254</v>
      </c>
      <c r="G374" s="28">
        <f t="shared" si="135"/>
        <v>12059</v>
      </c>
    </row>
    <row r="375" spans="1:7">
      <c r="A375" s="67"/>
      <c r="B375" s="10" t="s">
        <v>2</v>
      </c>
      <c r="C375" s="17">
        <v>20</v>
      </c>
      <c r="D375" s="198">
        <f t="shared" si="135"/>
        <v>1600</v>
      </c>
      <c r="E375" s="28">
        <f t="shared" si="135"/>
        <v>1600</v>
      </c>
      <c r="F375" s="28">
        <f t="shared" si="135"/>
        <v>1770</v>
      </c>
      <c r="G375" s="28">
        <f t="shared" si="135"/>
        <v>1770</v>
      </c>
    </row>
    <row r="376" spans="1:7">
      <c r="A376" s="67"/>
      <c r="B376" s="116" t="s">
        <v>24</v>
      </c>
      <c r="C376" s="117" t="s">
        <v>7</v>
      </c>
      <c r="D376" s="198">
        <f t="shared" si="135"/>
        <v>0</v>
      </c>
      <c r="E376" s="28">
        <f t="shared" si="135"/>
        <v>0</v>
      </c>
      <c r="F376" s="28">
        <f t="shared" si="135"/>
        <v>0</v>
      </c>
      <c r="G376" s="28">
        <f t="shared" si="135"/>
        <v>0</v>
      </c>
    </row>
    <row r="377" spans="1:7">
      <c r="A377" s="67"/>
      <c r="B377" s="51" t="s">
        <v>16</v>
      </c>
      <c r="C377" s="27"/>
      <c r="D377" s="216">
        <f t="shared" si="135"/>
        <v>151.30000000000001</v>
      </c>
      <c r="E377" s="156">
        <f t="shared" si="135"/>
        <v>0</v>
      </c>
      <c r="F377" s="156">
        <f t="shared" si="135"/>
        <v>0</v>
      </c>
      <c r="G377" s="156">
        <f t="shared" si="135"/>
        <v>0</v>
      </c>
    </row>
    <row r="378" spans="1:7">
      <c r="A378" s="67"/>
      <c r="B378" s="118" t="s">
        <v>12</v>
      </c>
      <c r="C378" s="119">
        <v>56</v>
      </c>
      <c r="D378" s="217">
        <f t="shared" ref="D378:G378" si="136">D387+D407</f>
        <v>151.30000000000001</v>
      </c>
      <c r="E378" s="157">
        <f t="shared" si="136"/>
        <v>0</v>
      </c>
      <c r="F378" s="157">
        <f t="shared" si="136"/>
        <v>0</v>
      </c>
      <c r="G378" s="157">
        <f t="shared" si="136"/>
        <v>0</v>
      </c>
    </row>
    <row r="379" spans="1:7">
      <c r="A379" s="67"/>
      <c r="B379" s="105" t="s">
        <v>6</v>
      </c>
      <c r="C379" s="17">
        <v>70</v>
      </c>
      <c r="D379" s="198">
        <f t="shared" ref="D379:G379" si="137">D391+D399+D408+D416+D424+D436</f>
        <v>0</v>
      </c>
      <c r="E379" s="28">
        <f t="shared" si="137"/>
        <v>0</v>
      </c>
      <c r="F379" s="28">
        <f t="shared" si="137"/>
        <v>0</v>
      </c>
      <c r="G379" s="28">
        <f t="shared" si="137"/>
        <v>0</v>
      </c>
    </row>
    <row r="380" spans="1:7" ht="28.5" customHeight="1">
      <c r="A380" s="67" t="s">
        <v>140</v>
      </c>
      <c r="B380" s="33" t="s">
        <v>340</v>
      </c>
      <c r="C380" s="18" t="s">
        <v>139</v>
      </c>
      <c r="D380" s="158">
        <f t="shared" ref="D380:G380" si="138">D381+D386</f>
        <v>3601.3</v>
      </c>
      <c r="E380" s="11">
        <f t="shared" si="138"/>
        <v>3510</v>
      </c>
      <c r="F380" s="11">
        <f t="shared" si="138"/>
        <v>3610</v>
      </c>
      <c r="G380" s="11">
        <f t="shared" si="138"/>
        <v>3800</v>
      </c>
    </row>
    <row r="381" spans="1:7">
      <c r="A381" s="67"/>
      <c r="B381" s="25" t="s">
        <v>19</v>
      </c>
      <c r="C381" s="30"/>
      <c r="D381" s="194">
        <f t="shared" ref="D381:G381" si="139">D382</f>
        <v>3450</v>
      </c>
      <c r="E381" s="29">
        <f t="shared" si="139"/>
        <v>3510</v>
      </c>
      <c r="F381" s="29">
        <f t="shared" si="139"/>
        <v>3610</v>
      </c>
      <c r="G381" s="29">
        <f t="shared" si="139"/>
        <v>3800</v>
      </c>
    </row>
    <row r="382" spans="1:7">
      <c r="A382" s="67"/>
      <c r="B382" s="10" t="s">
        <v>4</v>
      </c>
      <c r="C382" s="17">
        <v>1</v>
      </c>
      <c r="D382" s="198">
        <f t="shared" ref="D382:G382" si="140">D383+D384+D385</f>
        <v>3450</v>
      </c>
      <c r="E382" s="28">
        <f t="shared" si="140"/>
        <v>3510</v>
      </c>
      <c r="F382" s="28">
        <f t="shared" si="140"/>
        <v>3610</v>
      </c>
      <c r="G382" s="28">
        <f t="shared" si="140"/>
        <v>3800</v>
      </c>
    </row>
    <row r="383" spans="1:7">
      <c r="A383" s="240"/>
      <c r="B383" s="7" t="s">
        <v>3</v>
      </c>
      <c r="C383" s="14">
        <v>10</v>
      </c>
      <c r="D383" s="159">
        <v>2950</v>
      </c>
      <c r="E383" s="41">
        <v>3010</v>
      </c>
      <c r="F383" s="41">
        <v>3060</v>
      </c>
      <c r="G383" s="41">
        <v>3250</v>
      </c>
    </row>
    <row r="384" spans="1:7" ht="15" customHeight="1">
      <c r="A384" s="240"/>
      <c r="B384" s="7" t="s">
        <v>2</v>
      </c>
      <c r="C384" s="14">
        <v>20</v>
      </c>
      <c r="D384" s="159">
        <v>500</v>
      </c>
      <c r="E384" s="41">
        <v>500</v>
      </c>
      <c r="F384" s="41">
        <v>550</v>
      </c>
      <c r="G384" s="41">
        <v>550</v>
      </c>
    </row>
    <row r="385" spans="1:10" ht="13.5" hidden="1" customHeight="1">
      <c r="A385" s="240"/>
      <c r="B385" s="15" t="s">
        <v>24</v>
      </c>
      <c r="C385" s="14" t="s">
        <v>7</v>
      </c>
      <c r="D385" s="159"/>
      <c r="E385" s="41"/>
      <c r="F385" s="41"/>
      <c r="G385" s="41"/>
    </row>
    <row r="386" spans="1:10" ht="13.5" customHeight="1">
      <c r="A386" s="240"/>
      <c r="B386" s="42" t="s">
        <v>16</v>
      </c>
      <c r="C386" s="27"/>
      <c r="D386" s="216">
        <f t="shared" ref="D386:G386" si="141">D387+D391</f>
        <v>151.30000000000001</v>
      </c>
      <c r="E386" s="46">
        <f t="shared" si="141"/>
        <v>0</v>
      </c>
      <c r="F386" s="46">
        <f t="shared" si="141"/>
        <v>0</v>
      </c>
      <c r="G386" s="46">
        <f t="shared" si="141"/>
        <v>0</v>
      </c>
    </row>
    <row r="387" spans="1:10" ht="13.5" customHeight="1">
      <c r="A387" s="256"/>
      <c r="B387" t="s">
        <v>12</v>
      </c>
      <c r="C387" s="92">
        <v>56</v>
      </c>
      <c r="D387" s="225">
        <f>D388+D389+D390</f>
        <v>151.30000000000001</v>
      </c>
      <c r="E387" s="169">
        <f>E388+E389+E390</f>
        <v>0</v>
      </c>
      <c r="F387" s="169">
        <f>F388+F389+F390</f>
        <v>0</v>
      </c>
      <c r="G387" s="169">
        <f>G388+G389+G390</f>
        <v>0</v>
      </c>
    </row>
    <row r="388" spans="1:10" ht="13.5" customHeight="1">
      <c r="A388" s="240"/>
      <c r="B388" s="68" t="s">
        <v>391</v>
      </c>
      <c r="C388" s="170" t="s">
        <v>11</v>
      </c>
      <c r="D388" s="142">
        <v>18.71</v>
      </c>
      <c r="E388" s="8"/>
      <c r="F388" s="8"/>
      <c r="G388" s="8"/>
      <c r="I388" s="182"/>
    </row>
    <row r="389" spans="1:10" ht="13.5" customHeight="1">
      <c r="A389" s="240"/>
      <c r="B389" s="7" t="s">
        <v>371</v>
      </c>
      <c r="C389" s="170" t="s">
        <v>10</v>
      </c>
      <c r="D389" s="142">
        <v>102.59</v>
      </c>
      <c r="E389" s="8"/>
      <c r="F389" s="8"/>
      <c r="G389" s="8"/>
    </row>
    <row r="390" spans="1:10" ht="13.5" customHeight="1">
      <c r="A390" s="240"/>
      <c r="B390" s="7" t="s">
        <v>328</v>
      </c>
      <c r="C390" s="170" t="s">
        <v>9</v>
      </c>
      <c r="D390" s="142">
        <v>30</v>
      </c>
      <c r="E390" s="8"/>
      <c r="F390" s="8"/>
      <c r="G390" s="8"/>
    </row>
    <row r="391" spans="1:10" ht="12" hidden="1" customHeight="1">
      <c r="A391" s="240"/>
      <c r="B391" s="7" t="s">
        <v>6</v>
      </c>
      <c r="C391" s="14">
        <v>70</v>
      </c>
      <c r="D391" s="159"/>
      <c r="E391" s="41"/>
      <c r="F391" s="41"/>
      <c r="G391" s="41"/>
    </row>
    <row r="392" spans="1:10" ht="26.25" customHeight="1">
      <c r="A392" s="67" t="s">
        <v>138</v>
      </c>
      <c r="B392" s="33" t="s">
        <v>341</v>
      </c>
      <c r="C392" s="18" t="s">
        <v>137</v>
      </c>
      <c r="D392" s="158">
        <f t="shared" ref="D392:G392" si="142">D393+D398</f>
        <v>1926</v>
      </c>
      <c r="E392" s="11">
        <f t="shared" si="142"/>
        <v>1950</v>
      </c>
      <c r="F392" s="11">
        <f t="shared" si="142"/>
        <v>2030</v>
      </c>
      <c r="G392" s="11">
        <f t="shared" si="142"/>
        <v>2190</v>
      </c>
    </row>
    <row r="393" spans="1:10">
      <c r="A393" s="67"/>
      <c r="B393" s="25" t="s">
        <v>19</v>
      </c>
      <c r="C393" s="30"/>
      <c r="D393" s="194">
        <f t="shared" ref="D393:G393" si="143">D394</f>
        <v>1926</v>
      </c>
      <c r="E393" s="29">
        <f t="shared" si="143"/>
        <v>1950</v>
      </c>
      <c r="F393" s="29">
        <f t="shared" si="143"/>
        <v>2030</v>
      </c>
      <c r="G393" s="29">
        <f t="shared" si="143"/>
        <v>2190</v>
      </c>
    </row>
    <row r="394" spans="1:10">
      <c r="A394" s="67"/>
      <c r="B394" s="10" t="s">
        <v>4</v>
      </c>
      <c r="C394" s="17">
        <v>1</v>
      </c>
      <c r="D394" s="198">
        <f t="shared" ref="D394:G394" si="144">D395+D396+D397</f>
        <v>1926</v>
      </c>
      <c r="E394" s="28">
        <f t="shared" si="144"/>
        <v>1950</v>
      </c>
      <c r="F394" s="28">
        <f t="shared" si="144"/>
        <v>2030</v>
      </c>
      <c r="G394" s="28">
        <f t="shared" si="144"/>
        <v>2190</v>
      </c>
    </row>
    <row r="395" spans="1:10" ht="12.75" customHeight="1">
      <c r="A395" s="240"/>
      <c r="B395" s="7" t="s">
        <v>3</v>
      </c>
      <c r="C395" s="14">
        <v>10</v>
      </c>
      <c r="D395" s="159">
        <v>1626</v>
      </c>
      <c r="E395" s="41">
        <v>1650</v>
      </c>
      <c r="F395" s="41">
        <v>1680</v>
      </c>
      <c r="G395" s="41">
        <v>1840</v>
      </c>
    </row>
    <row r="396" spans="1:10">
      <c r="A396" s="240"/>
      <c r="B396" s="7" t="s">
        <v>2</v>
      </c>
      <c r="C396" s="14">
        <v>20</v>
      </c>
      <c r="D396" s="159">
        <v>300</v>
      </c>
      <c r="E396" s="41">
        <v>300</v>
      </c>
      <c r="F396" s="41">
        <v>350</v>
      </c>
      <c r="G396" s="41">
        <v>350</v>
      </c>
    </row>
    <row r="397" spans="1:10" ht="11.25" hidden="1" customHeight="1">
      <c r="A397" s="240"/>
      <c r="B397" s="7" t="s">
        <v>24</v>
      </c>
      <c r="C397" s="14" t="s">
        <v>7</v>
      </c>
      <c r="D397" s="159"/>
      <c r="E397" s="41"/>
      <c r="F397" s="41"/>
      <c r="G397" s="41"/>
    </row>
    <row r="398" spans="1:10" ht="11.25" hidden="1" customHeight="1">
      <c r="A398" s="240"/>
      <c r="B398" s="42" t="s">
        <v>16</v>
      </c>
      <c r="C398" s="27"/>
      <c r="D398" s="216">
        <f t="shared" ref="D398:G398" si="145">D399</f>
        <v>0</v>
      </c>
      <c r="E398" s="46">
        <f t="shared" si="145"/>
        <v>0</v>
      </c>
      <c r="F398" s="46">
        <f t="shared" si="145"/>
        <v>0</v>
      </c>
      <c r="G398" s="46">
        <f t="shared" si="145"/>
        <v>0</v>
      </c>
    </row>
    <row r="399" spans="1:10" ht="12.75" hidden="1" customHeight="1">
      <c r="A399" s="240"/>
      <c r="B399" s="7" t="s">
        <v>6</v>
      </c>
      <c r="C399" s="14">
        <v>70</v>
      </c>
      <c r="D399" s="159">
        <v>0</v>
      </c>
      <c r="E399" s="41">
        <v>0</v>
      </c>
      <c r="F399" s="41">
        <v>0</v>
      </c>
      <c r="G399" s="41">
        <v>0</v>
      </c>
      <c r="J399" s="146"/>
    </row>
    <row r="400" spans="1:10" ht="25.5">
      <c r="A400" s="67" t="s">
        <v>136</v>
      </c>
      <c r="B400" s="33" t="s">
        <v>342</v>
      </c>
      <c r="C400" s="18" t="s">
        <v>135</v>
      </c>
      <c r="D400" s="158">
        <f t="shared" ref="D400:G400" si="146">D401+D406</f>
        <v>1240</v>
      </c>
      <c r="E400" s="11">
        <f t="shared" si="146"/>
        <v>1280</v>
      </c>
      <c r="F400" s="11">
        <f t="shared" si="146"/>
        <v>1350</v>
      </c>
      <c r="G400" s="11">
        <f t="shared" si="146"/>
        <v>1480</v>
      </c>
    </row>
    <row r="401" spans="1:7">
      <c r="A401" s="67"/>
      <c r="B401" s="25" t="s">
        <v>19</v>
      </c>
      <c r="C401" s="30"/>
      <c r="D401" s="194">
        <f t="shared" ref="D401:G401" si="147">D402</f>
        <v>1240</v>
      </c>
      <c r="E401" s="29">
        <f t="shared" si="147"/>
        <v>1280</v>
      </c>
      <c r="F401" s="29">
        <f t="shared" si="147"/>
        <v>1350</v>
      </c>
      <c r="G401" s="29">
        <f t="shared" si="147"/>
        <v>1480</v>
      </c>
    </row>
    <row r="402" spans="1:7">
      <c r="A402" s="67"/>
      <c r="B402" s="10" t="s">
        <v>4</v>
      </c>
      <c r="C402" s="17">
        <v>1</v>
      </c>
      <c r="D402" s="198">
        <f t="shared" ref="D402:G402" si="148">D403+D404+D405</f>
        <v>1240</v>
      </c>
      <c r="E402" s="28">
        <f t="shared" si="148"/>
        <v>1280</v>
      </c>
      <c r="F402" s="28">
        <f t="shared" si="148"/>
        <v>1350</v>
      </c>
      <c r="G402" s="28">
        <f t="shared" si="148"/>
        <v>1480</v>
      </c>
    </row>
    <row r="403" spans="1:7">
      <c r="A403" s="240"/>
      <c r="B403" s="7" t="s">
        <v>3</v>
      </c>
      <c r="C403" s="14">
        <v>10</v>
      </c>
      <c r="D403" s="159">
        <v>1060</v>
      </c>
      <c r="E403" s="41">
        <v>1100</v>
      </c>
      <c r="F403" s="41">
        <v>1150</v>
      </c>
      <c r="G403" s="41">
        <v>1280</v>
      </c>
    </row>
    <row r="404" spans="1:7">
      <c r="A404" s="240"/>
      <c r="B404" s="7" t="s">
        <v>2</v>
      </c>
      <c r="C404" s="14">
        <v>20</v>
      </c>
      <c r="D404" s="159">
        <v>180</v>
      </c>
      <c r="E404" s="41">
        <v>180</v>
      </c>
      <c r="F404" s="41">
        <v>200</v>
      </c>
      <c r="G404" s="41">
        <v>200</v>
      </c>
    </row>
    <row r="405" spans="1:7" ht="14.25" hidden="1" customHeight="1">
      <c r="A405" s="240"/>
      <c r="B405" s="15" t="s">
        <v>24</v>
      </c>
      <c r="C405" s="14" t="s">
        <v>7</v>
      </c>
      <c r="D405" s="159">
        <v>0</v>
      </c>
      <c r="E405" s="41"/>
      <c r="F405" s="41"/>
      <c r="G405" s="41"/>
    </row>
    <row r="406" spans="1:7" ht="14.25" hidden="1" customHeight="1">
      <c r="A406" s="240"/>
      <c r="B406" s="42" t="s">
        <v>16</v>
      </c>
      <c r="C406" s="27"/>
      <c r="D406" s="216">
        <f t="shared" ref="D406:G406" si="149">D407+D408</f>
        <v>0</v>
      </c>
      <c r="E406" s="46">
        <f t="shared" si="149"/>
        <v>0</v>
      </c>
      <c r="F406" s="46">
        <f t="shared" si="149"/>
        <v>0</v>
      </c>
      <c r="G406" s="46">
        <f t="shared" si="149"/>
        <v>0</v>
      </c>
    </row>
    <row r="407" spans="1:7" hidden="1">
      <c r="A407" s="240"/>
      <c r="B407" s="7" t="s">
        <v>12</v>
      </c>
      <c r="C407" s="14">
        <v>56</v>
      </c>
      <c r="D407" s="159">
        <v>0</v>
      </c>
      <c r="E407" s="41"/>
      <c r="F407" s="41"/>
      <c r="G407" s="41"/>
    </row>
    <row r="408" spans="1:7" ht="15.75" hidden="1" customHeight="1">
      <c r="A408" s="240"/>
      <c r="B408" t="s">
        <v>6</v>
      </c>
      <c r="C408" s="92">
        <v>70</v>
      </c>
      <c r="D408" s="159"/>
      <c r="E408" s="41"/>
      <c r="F408" s="41"/>
      <c r="G408" s="41"/>
    </row>
    <row r="409" spans="1:7">
      <c r="A409" s="67" t="s">
        <v>134</v>
      </c>
      <c r="B409" s="12" t="s">
        <v>343</v>
      </c>
      <c r="C409" s="18" t="s">
        <v>133</v>
      </c>
      <c r="D409" s="158">
        <f t="shared" ref="D409:G409" si="150">D410+D415</f>
        <v>1320</v>
      </c>
      <c r="E409" s="11">
        <f t="shared" si="150"/>
        <v>1350</v>
      </c>
      <c r="F409" s="11">
        <f t="shared" si="150"/>
        <v>1420</v>
      </c>
      <c r="G409" s="11">
        <f t="shared" si="150"/>
        <v>1550</v>
      </c>
    </row>
    <row r="410" spans="1:7">
      <c r="A410" s="67"/>
      <c r="B410" s="25" t="s">
        <v>19</v>
      </c>
      <c r="C410" s="30"/>
      <c r="D410" s="194">
        <f t="shared" ref="D410:G410" si="151">D411</f>
        <v>1320</v>
      </c>
      <c r="E410" s="29">
        <f t="shared" si="151"/>
        <v>1350</v>
      </c>
      <c r="F410" s="29">
        <f t="shared" si="151"/>
        <v>1420</v>
      </c>
      <c r="G410" s="29">
        <f t="shared" si="151"/>
        <v>1550</v>
      </c>
    </row>
    <row r="411" spans="1:7">
      <c r="A411" s="67"/>
      <c r="B411" s="10" t="s">
        <v>4</v>
      </c>
      <c r="C411" s="17">
        <v>1</v>
      </c>
      <c r="D411" s="198">
        <f t="shared" ref="D411:G411" si="152">D412+D413+D414</f>
        <v>1320</v>
      </c>
      <c r="E411" s="28">
        <f t="shared" si="152"/>
        <v>1350</v>
      </c>
      <c r="F411" s="28">
        <f t="shared" si="152"/>
        <v>1420</v>
      </c>
      <c r="G411" s="28">
        <f t="shared" si="152"/>
        <v>1550</v>
      </c>
    </row>
    <row r="412" spans="1:7">
      <c r="A412" s="240"/>
      <c r="B412" s="7" t="s">
        <v>3</v>
      </c>
      <c r="C412" s="14">
        <v>10</v>
      </c>
      <c r="D412" s="159">
        <v>1120</v>
      </c>
      <c r="E412" s="41">
        <v>1150</v>
      </c>
      <c r="F412" s="41">
        <v>1200</v>
      </c>
      <c r="G412" s="41">
        <v>1330</v>
      </c>
    </row>
    <row r="413" spans="1:7">
      <c r="A413" s="240"/>
      <c r="B413" s="7" t="s">
        <v>2</v>
      </c>
      <c r="C413" s="14">
        <v>20</v>
      </c>
      <c r="D413" s="159">
        <v>200</v>
      </c>
      <c r="E413" s="41">
        <v>200</v>
      </c>
      <c r="F413" s="41">
        <v>220</v>
      </c>
      <c r="G413" s="41">
        <v>220</v>
      </c>
    </row>
    <row r="414" spans="1:7" ht="13.5" hidden="1" customHeight="1">
      <c r="A414" s="240"/>
      <c r="B414" s="15" t="s">
        <v>24</v>
      </c>
      <c r="C414" s="14" t="s">
        <v>7</v>
      </c>
      <c r="D414" s="159"/>
      <c r="E414" s="41"/>
      <c r="F414" s="41"/>
      <c r="G414" s="41"/>
    </row>
    <row r="415" spans="1:7" ht="13.5" hidden="1" customHeight="1">
      <c r="A415" s="240"/>
      <c r="B415" s="42" t="s">
        <v>16</v>
      </c>
      <c r="C415" s="27"/>
      <c r="D415" s="216">
        <f t="shared" ref="D415:G415" si="153">D416</f>
        <v>0</v>
      </c>
      <c r="E415" s="46">
        <f t="shared" si="153"/>
        <v>0</v>
      </c>
      <c r="F415" s="46">
        <f t="shared" si="153"/>
        <v>0</v>
      </c>
      <c r="G415" s="46">
        <f t="shared" si="153"/>
        <v>0</v>
      </c>
    </row>
    <row r="416" spans="1:7" ht="15" hidden="1" customHeight="1">
      <c r="A416" s="240"/>
      <c r="B416" s="7" t="s">
        <v>6</v>
      </c>
      <c r="C416" s="14">
        <v>70</v>
      </c>
      <c r="D416" s="159"/>
      <c r="E416" s="41"/>
      <c r="F416" s="41"/>
      <c r="G416" s="41"/>
    </row>
    <row r="417" spans="1:7" ht="15" customHeight="1">
      <c r="A417" s="252" t="s">
        <v>131</v>
      </c>
      <c r="B417" s="44" t="s">
        <v>382</v>
      </c>
      <c r="C417" s="18" t="s">
        <v>133</v>
      </c>
      <c r="D417" s="218">
        <f t="shared" ref="D417:G417" si="154">D418+D423</f>
        <v>960</v>
      </c>
      <c r="E417" s="20">
        <f t="shared" si="154"/>
        <v>1030</v>
      </c>
      <c r="F417" s="20">
        <f t="shared" si="154"/>
        <v>1104</v>
      </c>
      <c r="G417" s="20">
        <f t="shared" si="154"/>
        <v>1209</v>
      </c>
    </row>
    <row r="418" spans="1:7" ht="15" customHeight="1">
      <c r="A418" s="240"/>
      <c r="B418" s="25" t="s">
        <v>19</v>
      </c>
      <c r="C418" s="30"/>
      <c r="D418" s="196">
        <f t="shared" ref="D418:G418" si="155">D419</f>
        <v>960</v>
      </c>
      <c r="E418" s="35">
        <f t="shared" si="155"/>
        <v>1030</v>
      </c>
      <c r="F418" s="35">
        <f t="shared" si="155"/>
        <v>1104</v>
      </c>
      <c r="G418" s="35">
        <f t="shared" si="155"/>
        <v>1209</v>
      </c>
    </row>
    <row r="419" spans="1:7" ht="15" customHeight="1">
      <c r="A419" s="252"/>
      <c r="B419" s="115" t="s">
        <v>4</v>
      </c>
      <c r="C419" s="17">
        <v>1</v>
      </c>
      <c r="D419" s="211">
        <f t="shared" ref="D419:G419" si="156">D420+D421+D422</f>
        <v>960</v>
      </c>
      <c r="E419" s="21">
        <f t="shared" si="156"/>
        <v>1030</v>
      </c>
      <c r="F419" s="21">
        <f t="shared" si="156"/>
        <v>1104</v>
      </c>
      <c r="G419" s="21">
        <f t="shared" si="156"/>
        <v>1209</v>
      </c>
    </row>
    <row r="420" spans="1:7" ht="15" customHeight="1">
      <c r="A420" s="240"/>
      <c r="B420" s="7" t="s">
        <v>3</v>
      </c>
      <c r="C420" s="14">
        <v>10</v>
      </c>
      <c r="D420" s="159">
        <v>640</v>
      </c>
      <c r="E420" s="41">
        <v>710</v>
      </c>
      <c r="F420" s="41">
        <v>764</v>
      </c>
      <c r="G420" s="41">
        <v>869</v>
      </c>
    </row>
    <row r="421" spans="1:7" ht="15" customHeight="1">
      <c r="A421" s="240"/>
      <c r="B421" s="7" t="s">
        <v>2</v>
      </c>
      <c r="C421" s="14">
        <v>20</v>
      </c>
      <c r="D421" s="159">
        <v>320</v>
      </c>
      <c r="E421" s="41">
        <v>320</v>
      </c>
      <c r="F421" s="41">
        <v>340</v>
      </c>
      <c r="G421" s="41">
        <v>340</v>
      </c>
    </row>
    <row r="422" spans="1:7" ht="15" hidden="1" customHeight="1">
      <c r="A422" s="240"/>
      <c r="B422" s="15" t="s">
        <v>24</v>
      </c>
      <c r="C422" s="14" t="s">
        <v>7</v>
      </c>
      <c r="D422" s="159"/>
      <c r="E422" s="41"/>
      <c r="F422" s="41"/>
      <c r="G422" s="41"/>
    </row>
    <row r="423" spans="1:7" ht="15" hidden="1" customHeight="1">
      <c r="A423" s="240"/>
      <c r="B423" s="113" t="s">
        <v>16</v>
      </c>
      <c r="C423" s="27"/>
      <c r="D423" s="212">
        <f t="shared" ref="D423:G423" si="157">D424</f>
        <v>0</v>
      </c>
      <c r="E423" s="135">
        <f t="shared" si="157"/>
        <v>0</v>
      </c>
      <c r="F423" s="135">
        <f t="shared" si="157"/>
        <v>0</v>
      </c>
      <c r="G423" s="135">
        <f t="shared" si="157"/>
        <v>0</v>
      </c>
    </row>
    <row r="424" spans="1:7" ht="15" hidden="1" customHeight="1">
      <c r="A424" s="240"/>
      <c r="B424" s="7" t="s">
        <v>6</v>
      </c>
      <c r="C424" s="14">
        <v>70</v>
      </c>
      <c r="D424" s="159"/>
      <c r="E424" s="41"/>
      <c r="F424" s="41"/>
      <c r="G424" s="41"/>
    </row>
    <row r="425" spans="1:7" ht="25.5">
      <c r="A425" s="67">
        <v>1.2</v>
      </c>
      <c r="B425" s="33" t="s">
        <v>344</v>
      </c>
      <c r="C425" s="17" t="s">
        <v>132</v>
      </c>
      <c r="D425" s="158">
        <f t="shared" ref="D425:G427" si="158">D426</f>
        <v>13176</v>
      </c>
      <c r="E425" s="11">
        <f t="shared" si="158"/>
        <v>13176</v>
      </c>
      <c r="F425" s="11">
        <f t="shared" si="158"/>
        <v>13176</v>
      </c>
      <c r="G425" s="11">
        <f t="shared" si="158"/>
        <v>13176</v>
      </c>
    </row>
    <row r="426" spans="1:7">
      <c r="A426" s="67"/>
      <c r="B426" s="25" t="s">
        <v>19</v>
      </c>
      <c r="C426" s="30"/>
      <c r="D426" s="194">
        <f t="shared" si="158"/>
        <v>13176</v>
      </c>
      <c r="E426" s="29">
        <f t="shared" si="158"/>
        <v>13176</v>
      </c>
      <c r="F426" s="29">
        <f t="shared" si="158"/>
        <v>13176</v>
      </c>
      <c r="G426" s="29">
        <f t="shared" si="158"/>
        <v>13176</v>
      </c>
    </row>
    <row r="427" spans="1:7" ht="14.25" customHeight="1">
      <c r="A427" s="67"/>
      <c r="B427" s="10" t="s">
        <v>4</v>
      </c>
      <c r="C427" s="17">
        <v>1</v>
      </c>
      <c r="D427" s="198">
        <f t="shared" si="158"/>
        <v>13176</v>
      </c>
      <c r="E427" s="28">
        <f t="shared" si="158"/>
        <v>13176</v>
      </c>
      <c r="F427" s="28">
        <f t="shared" si="158"/>
        <v>13176</v>
      </c>
      <c r="G427" s="28">
        <f t="shared" si="158"/>
        <v>13176</v>
      </c>
    </row>
    <row r="428" spans="1:7" ht="18.75" customHeight="1">
      <c r="A428" s="257"/>
      <c r="B428" s="8" t="s">
        <v>384</v>
      </c>
      <c r="C428" s="100" t="s">
        <v>92</v>
      </c>
      <c r="D428" s="142">
        <v>13176</v>
      </c>
      <c r="E428" s="8">
        <v>13176</v>
      </c>
      <c r="F428" s="8">
        <v>13176</v>
      </c>
      <c r="G428" s="8">
        <v>13176</v>
      </c>
    </row>
    <row r="429" spans="1:7" ht="27" customHeight="1">
      <c r="A429" s="240" t="s">
        <v>383</v>
      </c>
      <c r="B429" s="33" t="s">
        <v>345</v>
      </c>
      <c r="C429" s="17" t="s">
        <v>130</v>
      </c>
      <c r="D429" s="158">
        <f t="shared" ref="D429:G430" si="159">D430</f>
        <v>3410</v>
      </c>
      <c r="E429" s="11">
        <f t="shared" si="159"/>
        <v>3440</v>
      </c>
      <c r="F429" s="11">
        <f t="shared" si="159"/>
        <v>3510</v>
      </c>
      <c r="G429" s="11">
        <f t="shared" si="159"/>
        <v>3600</v>
      </c>
    </row>
    <row r="430" spans="1:7" ht="12" customHeight="1">
      <c r="A430" s="240"/>
      <c r="B430" s="25" t="s">
        <v>19</v>
      </c>
      <c r="C430" s="30"/>
      <c r="D430" s="194">
        <f t="shared" si="159"/>
        <v>3410</v>
      </c>
      <c r="E430" s="29">
        <f t="shared" si="159"/>
        <v>3440</v>
      </c>
      <c r="F430" s="29">
        <f t="shared" si="159"/>
        <v>3510</v>
      </c>
      <c r="G430" s="29">
        <f t="shared" si="159"/>
        <v>3600</v>
      </c>
    </row>
    <row r="431" spans="1:7" ht="12" customHeight="1">
      <c r="A431" s="240"/>
      <c r="B431" s="10" t="s">
        <v>4</v>
      </c>
      <c r="C431" s="17"/>
      <c r="D431" s="198">
        <f t="shared" ref="D431:G431" si="160">D432+D433+D434</f>
        <v>3410</v>
      </c>
      <c r="E431" s="28">
        <f t="shared" si="160"/>
        <v>3440</v>
      </c>
      <c r="F431" s="28">
        <f t="shared" si="160"/>
        <v>3510</v>
      </c>
      <c r="G431" s="28">
        <f t="shared" si="160"/>
        <v>3600</v>
      </c>
    </row>
    <row r="432" spans="1:7" ht="12" customHeight="1">
      <c r="A432" s="240"/>
      <c r="B432" s="7" t="s">
        <v>3</v>
      </c>
      <c r="C432" s="14">
        <v>10</v>
      </c>
      <c r="D432" s="159">
        <v>3310</v>
      </c>
      <c r="E432" s="41">
        <v>3340</v>
      </c>
      <c r="F432" s="41">
        <v>3400</v>
      </c>
      <c r="G432" s="41">
        <v>3490</v>
      </c>
    </row>
    <row r="433" spans="1:7" ht="12" customHeight="1">
      <c r="A433" s="240"/>
      <c r="B433" s="7" t="s">
        <v>2</v>
      </c>
      <c r="C433" s="14">
        <v>20</v>
      </c>
      <c r="D433" s="159">
        <v>100</v>
      </c>
      <c r="E433" s="41">
        <v>100</v>
      </c>
      <c r="F433" s="41">
        <v>110</v>
      </c>
      <c r="G433" s="41">
        <v>110</v>
      </c>
    </row>
    <row r="434" spans="1:7" ht="15.75" hidden="1" customHeight="1">
      <c r="A434" s="240"/>
      <c r="B434" s="15" t="s">
        <v>24</v>
      </c>
      <c r="C434" s="14" t="s">
        <v>7</v>
      </c>
      <c r="D434" s="159"/>
      <c r="E434" s="41"/>
      <c r="F434" s="41"/>
      <c r="G434" s="41"/>
    </row>
    <row r="435" spans="1:7" ht="15" hidden="1" customHeight="1">
      <c r="A435" s="240"/>
      <c r="B435" s="113" t="s">
        <v>16</v>
      </c>
      <c r="C435" s="27"/>
      <c r="D435" s="212">
        <f t="shared" ref="D435:G435" si="161">D436</f>
        <v>0</v>
      </c>
      <c r="E435" s="135">
        <f t="shared" si="161"/>
        <v>0</v>
      </c>
      <c r="F435" s="135">
        <f t="shared" si="161"/>
        <v>0</v>
      </c>
      <c r="G435" s="135">
        <f t="shared" si="161"/>
        <v>0</v>
      </c>
    </row>
    <row r="436" spans="1:7" ht="15" hidden="1" customHeight="1">
      <c r="A436" s="240"/>
      <c r="B436" s="7" t="s">
        <v>6</v>
      </c>
      <c r="C436" s="14">
        <v>70</v>
      </c>
      <c r="D436" s="159"/>
      <c r="E436" s="41"/>
      <c r="F436" s="41"/>
      <c r="G436" s="41"/>
    </row>
    <row r="437" spans="1:7">
      <c r="A437" s="240">
        <v>2</v>
      </c>
      <c r="B437" s="12" t="s">
        <v>129</v>
      </c>
      <c r="C437" s="18">
        <v>66.02</v>
      </c>
      <c r="D437" s="158">
        <f t="shared" ref="D437:G437" si="162">D438+D448</f>
        <v>17295</v>
      </c>
      <c r="E437" s="11">
        <f t="shared" si="162"/>
        <v>17296</v>
      </c>
      <c r="F437" s="11">
        <f t="shared" si="162"/>
        <v>19296</v>
      </c>
      <c r="G437" s="11">
        <f t="shared" si="162"/>
        <v>21296</v>
      </c>
    </row>
    <row r="438" spans="1:7">
      <c r="A438" s="240" t="s">
        <v>128</v>
      </c>
      <c r="B438" s="12" t="s">
        <v>127</v>
      </c>
      <c r="C438" s="17" t="s">
        <v>126</v>
      </c>
      <c r="D438" s="158">
        <f t="shared" ref="D438:G438" si="163">D439+D445</f>
        <v>16000</v>
      </c>
      <c r="E438" s="11">
        <f t="shared" si="163"/>
        <v>16000</v>
      </c>
      <c r="F438" s="11">
        <f t="shared" si="163"/>
        <v>18000</v>
      </c>
      <c r="G438" s="11">
        <f t="shared" si="163"/>
        <v>20000</v>
      </c>
    </row>
    <row r="439" spans="1:7">
      <c r="A439" s="240"/>
      <c r="B439" s="25" t="s">
        <v>19</v>
      </c>
      <c r="C439" s="30"/>
      <c r="D439" s="194">
        <f t="shared" ref="D439:G439" si="164">D440+D444</f>
        <v>10000</v>
      </c>
      <c r="E439" s="29">
        <f t="shared" si="164"/>
        <v>10000</v>
      </c>
      <c r="F439" s="29">
        <f t="shared" si="164"/>
        <v>11000</v>
      </c>
      <c r="G439" s="29">
        <f t="shared" si="164"/>
        <v>12000</v>
      </c>
    </row>
    <row r="440" spans="1:7">
      <c r="A440" s="240"/>
      <c r="B440" s="10" t="s">
        <v>4</v>
      </c>
      <c r="C440" s="17">
        <v>1</v>
      </c>
      <c r="D440" s="198">
        <f t="shared" ref="D440:G440" si="165">D441</f>
        <v>10000</v>
      </c>
      <c r="E440" s="28">
        <f t="shared" si="165"/>
        <v>10000</v>
      </c>
      <c r="F440" s="28">
        <f t="shared" si="165"/>
        <v>11000</v>
      </c>
      <c r="G440" s="28">
        <f t="shared" si="165"/>
        <v>12000</v>
      </c>
    </row>
    <row r="441" spans="1:7">
      <c r="A441" s="240"/>
      <c r="B441" s="7" t="s">
        <v>434</v>
      </c>
      <c r="C441" s="48" t="s">
        <v>125</v>
      </c>
      <c r="D441" s="159">
        <v>10000</v>
      </c>
      <c r="E441" s="41">
        <v>10000</v>
      </c>
      <c r="F441" s="159">
        <v>11000</v>
      </c>
      <c r="G441" s="159">
        <v>12000</v>
      </c>
    </row>
    <row r="442" spans="1:7">
      <c r="A442" s="240"/>
      <c r="B442" s="7" t="s">
        <v>435</v>
      </c>
      <c r="C442" s="14"/>
      <c r="D442" s="159">
        <v>10000</v>
      </c>
      <c r="E442" s="41"/>
      <c r="F442" s="159"/>
      <c r="G442" s="159"/>
    </row>
    <row r="443" spans="1:7" hidden="1">
      <c r="A443" s="240"/>
      <c r="B443" s="7" t="s">
        <v>433</v>
      </c>
      <c r="C443" s="14"/>
      <c r="D443" s="159"/>
      <c r="E443" s="41"/>
      <c r="F443" s="159"/>
      <c r="G443" s="159"/>
    </row>
    <row r="444" spans="1:7">
      <c r="A444" s="240"/>
      <c r="B444" s="121" t="s">
        <v>5</v>
      </c>
      <c r="C444" s="122">
        <v>85.01</v>
      </c>
      <c r="D444" s="209"/>
      <c r="E444" s="129"/>
      <c r="F444" s="129"/>
      <c r="G444" s="129"/>
    </row>
    <row r="445" spans="1:7">
      <c r="A445" s="240"/>
      <c r="B445" s="42" t="s">
        <v>16</v>
      </c>
      <c r="C445" s="27"/>
      <c r="D445" s="216">
        <f t="shared" ref="D445:G445" si="166">D446+D447</f>
        <v>6000</v>
      </c>
      <c r="E445" s="46">
        <f t="shared" si="166"/>
        <v>6000</v>
      </c>
      <c r="F445" s="46">
        <f t="shared" si="166"/>
        <v>7000</v>
      </c>
      <c r="G445" s="46">
        <f t="shared" si="166"/>
        <v>8000</v>
      </c>
    </row>
    <row r="446" spans="1:7">
      <c r="A446" s="240"/>
      <c r="B446" s="7" t="s">
        <v>124</v>
      </c>
      <c r="C446" s="14" t="s">
        <v>123</v>
      </c>
      <c r="D446" s="159">
        <v>6000</v>
      </c>
      <c r="E446" s="41">
        <v>6000</v>
      </c>
      <c r="F446" s="159">
        <v>7000</v>
      </c>
      <c r="G446" s="159">
        <v>8000</v>
      </c>
    </row>
    <row r="447" spans="1:7" hidden="1">
      <c r="A447" s="240"/>
      <c r="B447" s="54" t="s">
        <v>122</v>
      </c>
      <c r="C447" s="14" t="s">
        <v>121</v>
      </c>
      <c r="D447" s="159"/>
      <c r="E447" s="41"/>
      <c r="F447" s="41"/>
      <c r="G447" s="41"/>
    </row>
    <row r="448" spans="1:7">
      <c r="A448" s="240">
        <v>2.2000000000000002</v>
      </c>
      <c r="B448" s="12" t="s">
        <v>346</v>
      </c>
      <c r="C448" s="17" t="s">
        <v>117</v>
      </c>
      <c r="D448" s="158">
        <f t="shared" ref="D448:G451" si="167">D452+D458+D464</f>
        <v>1295</v>
      </c>
      <c r="E448" s="11">
        <f t="shared" si="167"/>
        <v>1296</v>
      </c>
      <c r="F448" s="11">
        <f t="shared" si="167"/>
        <v>1296</v>
      </c>
      <c r="G448" s="11">
        <f t="shared" si="167"/>
        <v>1296</v>
      </c>
    </row>
    <row r="449" spans="1:7">
      <c r="A449" s="240"/>
      <c r="B449" s="25" t="s">
        <v>19</v>
      </c>
      <c r="C449" s="30"/>
      <c r="D449" s="194">
        <f t="shared" si="167"/>
        <v>1295</v>
      </c>
      <c r="E449" s="29">
        <f t="shared" si="167"/>
        <v>1296</v>
      </c>
      <c r="F449" s="29">
        <f t="shared" si="167"/>
        <v>1296</v>
      </c>
      <c r="G449" s="29">
        <f t="shared" si="167"/>
        <v>1296</v>
      </c>
    </row>
    <row r="450" spans="1:7">
      <c r="A450" s="240"/>
      <c r="B450" s="10" t="s">
        <v>4</v>
      </c>
      <c r="C450" s="17"/>
      <c r="D450" s="198">
        <f t="shared" si="167"/>
        <v>1295</v>
      </c>
      <c r="E450" s="28">
        <f t="shared" si="167"/>
        <v>1296</v>
      </c>
      <c r="F450" s="28">
        <f t="shared" si="167"/>
        <v>1296</v>
      </c>
      <c r="G450" s="28">
        <f t="shared" si="167"/>
        <v>1296</v>
      </c>
    </row>
    <row r="451" spans="1:7">
      <c r="A451" s="240"/>
      <c r="B451" s="10" t="s">
        <v>116</v>
      </c>
      <c r="C451" s="17" t="s">
        <v>115</v>
      </c>
      <c r="D451" s="198">
        <f t="shared" si="167"/>
        <v>1295</v>
      </c>
      <c r="E451" s="28">
        <f t="shared" si="167"/>
        <v>1296</v>
      </c>
      <c r="F451" s="28">
        <f t="shared" si="167"/>
        <v>1296</v>
      </c>
      <c r="G451" s="28">
        <f t="shared" si="167"/>
        <v>1296</v>
      </c>
    </row>
    <row r="452" spans="1:7" ht="25.5">
      <c r="A452" s="240" t="s">
        <v>120</v>
      </c>
      <c r="B452" s="33" t="s">
        <v>347</v>
      </c>
      <c r="C452" s="17" t="s">
        <v>117</v>
      </c>
      <c r="D452" s="158">
        <f t="shared" ref="D452:G454" si="168">D453</f>
        <v>489</v>
      </c>
      <c r="E452" s="11">
        <f t="shared" si="168"/>
        <v>490</v>
      </c>
      <c r="F452" s="11">
        <f t="shared" si="168"/>
        <v>490</v>
      </c>
      <c r="G452" s="11">
        <f t="shared" si="168"/>
        <v>490</v>
      </c>
    </row>
    <row r="453" spans="1:7">
      <c r="A453" s="240"/>
      <c r="B453" s="25" t="s">
        <v>19</v>
      </c>
      <c r="C453" s="30"/>
      <c r="D453" s="194">
        <f t="shared" si="168"/>
        <v>489</v>
      </c>
      <c r="E453" s="29">
        <f t="shared" si="168"/>
        <v>490</v>
      </c>
      <c r="F453" s="29">
        <f t="shared" si="168"/>
        <v>490</v>
      </c>
      <c r="G453" s="29">
        <f t="shared" si="168"/>
        <v>490</v>
      </c>
    </row>
    <row r="454" spans="1:7">
      <c r="A454" s="240"/>
      <c r="B454" s="10" t="s">
        <v>4</v>
      </c>
      <c r="C454" s="17">
        <v>0.1</v>
      </c>
      <c r="D454" s="198">
        <f t="shared" si="168"/>
        <v>489</v>
      </c>
      <c r="E454" s="28">
        <f t="shared" si="168"/>
        <v>490</v>
      </c>
      <c r="F454" s="28">
        <f t="shared" si="168"/>
        <v>490</v>
      </c>
      <c r="G454" s="28">
        <f t="shared" si="168"/>
        <v>490</v>
      </c>
    </row>
    <row r="455" spans="1:7">
      <c r="A455" s="240"/>
      <c r="B455" s="10" t="s">
        <v>116</v>
      </c>
      <c r="C455" s="17" t="s">
        <v>115</v>
      </c>
      <c r="D455" s="198">
        <f t="shared" ref="D455:G455" si="169">D456+D457</f>
        <v>489</v>
      </c>
      <c r="E455" s="28">
        <f t="shared" si="169"/>
        <v>490</v>
      </c>
      <c r="F455" s="28">
        <f t="shared" si="169"/>
        <v>490</v>
      </c>
      <c r="G455" s="28">
        <f t="shared" si="169"/>
        <v>490</v>
      </c>
    </row>
    <row r="456" spans="1:7">
      <c r="A456" s="240"/>
      <c r="B456" s="7" t="s">
        <v>3</v>
      </c>
      <c r="C456" s="14">
        <v>10</v>
      </c>
      <c r="D456" s="159">
        <v>474</v>
      </c>
      <c r="E456" s="41">
        <v>474</v>
      </c>
      <c r="F456" s="41">
        <v>474</v>
      </c>
      <c r="G456" s="41">
        <v>474</v>
      </c>
    </row>
    <row r="457" spans="1:7">
      <c r="A457" s="240"/>
      <c r="B457" s="7" t="s">
        <v>2</v>
      </c>
      <c r="C457" s="14">
        <v>20</v>
      </c>
      <c r="D457" s="159">
        <v>15</v>
      </c>
      <c r="E457" s="41">
        <v>16</v>
      </c>
      <c r="F457" s="41">
        <v>16</v>
      </c>
      <c r="G457" s="41">
        <v>16</v>
      </c>
    </row>
    <row r="458" spans="1:7" ht="25.5">
      <c r="A458" s="240" t="s">
        <v>119</v>
      </c>
      <c r="B458" s="33" t="s">
        <v>348</v>
      </c>
      <c r="C458" s="17" t="s">
        <v>117</v>
      </c>
      <c r="D458" s="158">
        <f t="shared" ref="D458:G460" si="170">D459</f>
        <v>176</v>
      </c>
      <c r="E458" s="11">
        <f t="shared" si="170"/>
        <v>176</v>
      </c>
      <c r="F458" s="11">
        <f t="shared" si="170"/>
        <v>176</v>
      </c>
      <c r="G458" s="11">
        <f t="shared" si="170"/>
        <v>176</v>
      </c>
    </row>
    <row r="459" spans="1:7">
      <c r="A459" s="240"/>
      <c r="B459" s="25" t="s">
        <v>19</v>
      </c>
      <c r="C459" s="30"/>
      <c r="D459" s="194">
        <f t="shared" si="170"/>
        <v>176</v>
      </c>
      <c r="E459" s="29">
        <f t="shared" si="170"/>
        <v>176</v>
      </c>
      <c r="F459" s="29">
        <f t="shared" si="170"/>
        <v>176</v>
      </c>
      <c r="G459" s="29">
        <f t="shared" si="170"/>
        <v>176</v>
      </c>
    </row>
    <row r="460" spans="1:7">
      <c r="A460" s="240"/>
      <c r="B460" s="10" t="s">
        <v>4</v>
      </c>
      <c r="C460" s="17"/>
      <c r="D460" s="198">
        <f t="shared" si="170"/>
        <v>176</v>
      </c>
      <c r="E460" s="28">
        <f t="shared" si="170"/>
        <v>176</v>
      </c>
      <c r="F460" s="28">
        <f t="shared" si="170"/>
        <v>176</v>
      </c>
      <c r="G460" s="28">
        <f t="shared" si="170"/>
        <v>176</v>
      </c>
    </row>
    <row r="461" spans="1:7">
      <c r="A461" s="240"/>
      <c r="B461" s="10" t="s">
        <v>116</v>
      </c>
      <c r="C461" s="17" t="s">
        <v>115</v>
      </c>
      <c r="D461" s="198">
        <f t="shared" ref="D461:G461" si="171">D462+D463</f>
        <v>176</v>
      </c>
      <c r="E461" s="9">
        <f t="shared" si="171"/>
        <v>176</v>
      </c>
      <c r="F461" s="9">
        <f t="shared" si="171"/>
        <v>176</v>
      </c>
      <c r="G461" s="9">
        <f t="shared" si="171"/>
        <v>176</v>
      </c>
    </row>
    <row r="462" spans="1:7">
      <c r="A462" s="240"/>
      <c r="B462" s="7" t="s">
        <v>3</v>
      </c>
      <c r="C462" s="14">
        <v>10</v>
      </c>
      <c r="D462" s="159">
        <v>138</v>
      </c>
      <c r="E462" s="41">
        <v>138</v>
      </c>
      <c r="F462" s="41">
        <v>138</v>
      </c>
      <c r="G462" s="41">
        <v>138</v>
      </c>
    </row>
    <row r="463" spans="1:7">
      <c r="A463" s="240"/>
      <c r="B463" s="7" t="s">
        <v>2</v>
      </c>
      <c r="C463" s="14">
        <v>20</v>
      </c>
      <c r="D463" s="159">
        <v>38</v>
      </c>
      <c r="E463" s="41">
        <v>38</v>
      </c>
      <c r="F463" s="41">
        <v>38</v>
      </c>
      <c r="G463" s="41">
        <v>38</v>
      </c>
    </row>
    <row r="464" spans="1:7">
      <c r="A464" s="240" t="s">
        <v>118</v>
      </c>
      <c r="B464" s="12" t="s">
        <v>349</v>
      </c>
      <c r="C464" s="17" t="s">
        <v>117</v>
      </c>
      <c r="D464" s="158">
        <f t="shared" ref="D464:G466" si="172">D465</f>
        <v>630</v>
      </c>
      <c r="E464" s="11">
        <f t="shared" si="172"/>
        <v>630</v>
      </c>
      <c r="F464" s="11">
        <f t="shared" si="172"/>
        <v>630</v>
      </c>
      <c r="G464" s="11">
        <f t="shared" si="172"/>
        <v>630</v>
      </c>
    </row>
    <row r="465" spans="1:7">
      <c r="A465" s="240"/>
      <c r="B465" s="25" t="s">
        <v>19</v>
      </c>
      <c r="C465" s="30"/>
      <c r="D465" s="194">
        <f t="shared" si="172"/>
        <v>630</v>
      </c>
      <c r="E465" s="29">
        <f t="shared" si="172"/>
        <v>630</v>
      </c>
      <c r="F465" s="29">
        <f t="shared" si="172"/>
        <v>630</v>
      </c>
      <c r="G465" s="29">
        <f t="shared" si="172"/>
        <v>630</v>
      </c>
    </row>
    <row r="466" spans="1:7">
      <c r="A466" s="240"/>
      <c r="B466" s="10" t="s">
        <v>4</v>
      </c>
      <c r="C466" s="17">
        <v>1</v>
      </c>
      <c r="D466" s="198">
        <f t="shared" si="172"/>
        <v>630</v>
      </c>
      <c r="E466" s="28">
        <f t="shared" si="172"/>
        <v>630</v>
      </c>
      <c r="F466" s="28">
        <f t="shared" si="172"/>
        <v>630</v>
      </c>
      <c r="G466" s="28">
        <f t="shared" si="172"/>
        <v>630</v>
      </c>
    </row>
    <row r="467" spans="1:7">
      <c r="A467" s="240"/>
      <c r="B467" s="10" t="s">
        <v>116</v>
      </c>
      <c r="C467" s="17" t="s">
        <v>115</v>
      </c>
      <c r="D467" s="198">
        <f t="shared" ref="D467:G467" si="173">D468+D469</f>
        <v>630</v>
      </c>
      <c r="E467" s="9">
        <f t="shared" si="173"/>
        <v>630</v>
      </c>
      <c r="F467" s="9">
        <f t="shared" si="173"/>
        <v>630</v>
      </c>
      <c r="G467" s="9">
        <f t="shared" si="173"/>
        <v>630</v>
      </c>
    </row>
    <row r="468" spans="1:7">
      <c r="A468" s="240"/>
      <c r="B468" s="7" t="s">
        <v>3</v>
      </c>
      <c r="C468" s="14">
        <v>10</v>
      </c>
      <c r="D468" s="159">
        <v>480</v>
      </c>
      <c r="E468" s="41">
        <v>480</v>
      </c>
      <c r="F468" s="41">
        <v>480</v>
      </c>
      <c r="G468" s="41">
        <v>480</v>
      </c>
    </row>
    <row r="469" spans="1:7">
      <c r="A469" s="240"/>
      <c r="B469" s="7" t="s">
        <v>2</v>
      </c>
      <c r="C469" s="14">
        <v>20</v>
      </c>
      <c r="D469" s="159">
        <v>150</v>
      </c>
      <c r="E469" s="41">
        <v>150</v>
      </c>
      <c r="F469" s="41">
        <v>150</v>
      </c>
      <c r="G469" s="41">
        <v>150</v>
      </c>
    </row>
    <row r="470" spans="1:7" ht="26.25" customHeight="1">
      <c r="A470" s="67">
        <v>3</v>
      </c>
      <c r="B470" s="33" t="s">
        <v>114</v>
      </c>
      <c r="C470" s="18">
        <v>67.02</v>
      </c>
      <c r="D470" s="158">
        <f t="shared" ref="D470:G470" si="174">D481+D492+D502+D508+D514+D530+D539+D550+D559+D563+D568+D578</f>
        <v>32125.040000000001</v>
      </c>
      <c r="E470" s="11">
        <f t="shared" si="174"/>
        <v>30807</v>
      </c>
      <c r="F470" s="11">
        <f t="shared" si="174"/>
        <v>31837</v>
      </c>
      <c r="G470" s="11">
        <f t="shared" si="174"/>
        <v>31887</v>
      </c>
    </row>
    <row r="471" spans="1:7" ht="18.75" customHeight="1">
      <c r="A471" s="67"/>
      <c r="B471" s="25" t="s">
        <v>19</v>
      </c>
      <c r="C471" s="36"/>
      <c r="D471" s="194">
        <f t="shared" ref="D471:G472" si="175">D482+D493+D515+D531+D540+D551+D560+D564+D569+D579</f>
        <v>30385</v>
      </c>
      <c r="E471" s="29">
        <f t="shared" si="175"/>
        <v>30745</v>
      </c>
      <c r="F471" s="29">
        <f t="shared" si="175"/>
        <v>31775</v>
      </c>
      <c r="G471" s="29">
        <f t="shared" si="175"/>
        <v>31825</v>
      </c>
    </row>
    <row r="472" spans="1:7">
      <c r="A472" s="67"/>
      <c r="B472" s="10" t="s">
        <v>4</v>
      </c>
      <c r="C472" s="17">
        <v>1</v>
      </c>
      <c r="D472" s="198">
        <f t="shared" si="175"/>
        <v>30385</v>
      </c>
      <c r="E472" s="28">
        <f t="shared" si="175"/>
        <v>30745</v>
      </c>
      <c r="F472" s="28">
        <f t="shared" si="175"/>
        <v>31775</v>
      </c>
      <c r="G472" s="28">
        <f t="shared" si="175"/>
        <v>31825</v>
      </c>
    </row>
    <row r="473" spans="1:7">
      <c r="A473" s="67"/>
      <c r="B473" s="10" t="s">
        <v>2</v>
      </c>
      <c r="C473" s="17">
        <v>20</v>
      </c>
      <c r="D473" s="198">
        <f t="shared" ref="D473:G473" si="176">D581</f>
        <v>2400</v>
      </c>
      <c r="E473" s="28">
        <f t="shared" si="176"/>
        <v>2400</v>
      </c>
      <c r="F473" s="28">
        <f t="shared" si="176"/>
        <v>2500</v>
      </c>
      <c r="G473" s="28">
        <f t="shared" si="176"/>
        <v>2500</v>
      </c>
    </row>
    <row r="474" spans="1:7">
      <c r="A474" s="67"/>
      <c r="B474" s="10" t="s">
        <v>70</v>
      </c>
      <c r="C474" s="17">
        <v>51</v>
      </c>
      <c r="D474" s="198">
        <f t="shared" ref="D474:G474" si="177">D484+D495+D517+D533+D542+D553+D571</f>
        <v>20130</v>
      </c>
      <c r="E474" s="28">
        <f t="shared" si="177"/>
        <v>20490</v>
      </c>
      <c r="F474" s="28">
        <f t="shared" si="177"/>
        <v>21420</v>
      </c>
      <c r="G474" s="28">
        <f t="shared" si="177"/>
        <v>21470</v>
      </c>
    </row>
    <row r="475" spans="1:7">
      <c r="A475" s="67"/>
      <c r="B475" s="10" t="s">
        <v>113</v>
      </c>
      <c r="C475" s="17">
        <v>59</v>
      </c>
      <c r="D475" s="198">
        <f t="shared" ref="D475:G475" si="178">D562+D566</f>
        <v>7855</v>
      </c>
      <c r="E475" s="28">
        <f t="shared" si="178"/>
        <v>7855</v>
      </c>
      <c r="F475" s="28">
        <f t="shared" si="178"/>
        <v>7855</v>
      </c>
      <c r="G475" s="28">
        <f t="shared" si="178"/>
        <v>7855</v>
      </c>
    </row>
    <row r="476" spans="1:7" ht="18.75" customHeight="1">
      <c r="A476" s="67"/>
      <c r="B476" s="121" t="s">
        <v>5</v>
      </c>
      <c r="C476" s="123">
        <v>85.01</v>
      </c>
      <c r="D476" s="207">
        <f t="shared" ref="D476" si="179">D499+D567+D582</f>
        <v>0</v>
      </c>
      <c r="E476" s="141">
        <f>E499+E567+E582</f>
        <v>0</v>
      </c>
      <c r="F476" s="141">
        <f>F499+F567+F582</f>
        <v>0</v>
      </c>
      <c r="G476" s="141">
        <f>G499+G567+G582</f>
        <v>0</v>
      </c>
    </row>
    <row r="477" spans="1:7">
      <c r="A477" s="67"/>
      <c r="B477" s="42" t="s">
        <v>16</v>
      </c>
      <c r="C477" s="27"/>
      <c r="D477" s="219">
        <f t="shared" ref="D477:G477" si="180">D489+D500+D503+D509+D522+D537+D546+D557+D575</f>
        <v>1740.04</v>
      </c>
      <c r="E477" s="26">
        <f t="shared" si="180"/>
        <v>62</v>
      </c>
      <c r="F477" s="26">
        <f t="shared" si="180"/>
        <v>62</v>
      </c>
      <c r="G477" s="26">
        <f t="shared" si="180"/>
        <v>62</v>
      </c>
    </row>
    <row r="478" spans="1:7">
      <c r="A478" s="248"/>
      <c r="B478" s="186"/>
      <c r="C478" s="163">
        <v>55</v>
      </c>
      <c r="D478" s="192"/>
      <c r="E478" s="164"/>
      <c r="F478" s="164"/>
      <c r="G478" s="164"/>
    </row>
    <row r="479" spans="1:7" ht="12" customHeight="1">
      <c r="A479" s="67"/>
      <c r="B479" s="10" t="s">
        <v>112</v>
      </c>
      <c r="C479" s="17">
        <v>56</v>
      </c>
      <c r="D479" s="198">
        <f t="shared" ref="D479:G479" si="181">D490+D504+D510</f>
        <v>969.04</v>
      </c>
      <c r="E479" s="28">
        <f t="shared" si="181"/>
        <v>62</v>
      </c>
      <c r="F479" s="28">
        <f t="shared" si="181"/>
        <v>62</v>
      </c>
      <c r="G479" s="28">
        <f t="shared" si="181"/>
        <v>62</v>
      </c>
    </row>
    <row r="480" spans="1:7">
      <c r="A480" s="67"/>
      <c r="B480" s="10" t="s">
        <v>6</v>
      </c>
      <c r="C480" s="17">
        <v>70</v>
      </c>
      <c r="D480" s="198">
        <f t="shared" ref="D480:G480" si="182">D491+D501+D524+D538+D547+D558+D577</f>
        <v>771</v>
      </c>
      <c r="E480" s="28">
        <f t="shared" si="182"/>
        <v>0</v>
      </c>
      <c r="F480" s="28">
        <f t="shared" si="182"/>
        <v>0</v>
      </c>
      <c r="G480" s="28">
        <f t="shared" si="182"/>
        <v>0</v>
      </c>
    </row>
    <row r="481" spans="1:7">
      <c r="A481" s="67">
        <v>3.1</v>
      </c>
      <c r="B481" s="12" t="s">
        <v>325</v>
      </c>
      <c r="C481" s="17" t="s">
        <v>111</v>
      </c>
      <c r="D481" s="158">
        <f t="shared" ref="D481:G481" si="183">D482+D489</f>
        <v>2862</v>
      </c>
      <c r="E481" s="11">
        <f t="shared" si="183"/>
        <v>2762</v>
      </c>
      <c r="F481" s="11">
        <f t="shared" si="183"/>
        <v>2862</v>
      </c>
      <c r="G481" s="11">
        <f t="shared" si="183"/>
        <v>2912</v>
      </c>
    </row>
    <row r="482" spans="1:7">
      <c r="A482" s="67"/>
      <c r="B482" s="25" t="s">
        <v>19</v>
      </c>
      <c r="C482" s="30"/>
      <c r="D482" s="194">
        <f t="shared" ref="D482:G483" si="184">D483</f>
        <v>2700</v>
      </c>
      <c r="E482" s="29">
        <f t="shared" si="184"/>
        <v>2700</v>
      </c>
      <c r="F482" s="29">
        <f t="shared" si="184"/>
        <v>2800</v>
      </c>
      <c r="G482" s="29">
        <f t="shared" si="184"/>
        <v>2850</v>
      </c>
    </row>
    <row r="483" spans="1:7">
      <c r="A483" s="67"/>
      <c r="B483" s="10" t="s">
        <v>4</v>
      </c>
      <c r="C483" s="17">
        <v>1</v>
      </c>
      <c r="D483" s="198">
        <f t="shared" si="184"/>
        <v>2700</v>
      </c>
      <c r="E483" s="28">
        <f t="shared" si="184"/>
        <v>2700</v>
      </c>
      <c r="F483" s="28">
        <f t="shared" si="184"/>
        <v>2800</v>
      </c>
      <c r="G483" s="28">
        <f t="shared" si="184"/>
        <v>2850</v>
      </c>
    </row>
    <row r="484" spans="1:7">
      <c r="A484" s="240"/>
      <c r="B484" s="10" t="s">
        <v>70</v>
      </c>
      <c r="C484" s="17" t="s">
        <v>69</v>
      </c>
      <c r="D484" s="198">
        <f t="shared" ref="D484:G484" si="185">D485+D486+D487</f>
        <v>2700</v>
      </c>
      <c r="E484" s="9">
        <f t="shared" si="185"/>
        <v>2700</v>
      </c>
      <c r="F484" s="9">
        <f t="shared" si="185"/>
        <v>2800</v>
      </c>
      <c r="G484" s="9">
        <f t="shared" si="185"/>
        <v>2850</v>
      </c>
    </row>
    <row r="485" spans="1:7" ht="15" customHeight="1">
      <c r="A485" s="240"/>
      <c r="B485" s="7" t="s">
        <v>3</v>
      </c>
      <c r="C485" s="14">
        <v>10</v>
      </c>
      <c r="D485" s="159">
        <v>1600</v>
      </c>
      <c r="E485" s="41">
        <v>1600</v>
      </c>
      <c r="F485" s="41">
        <v>1650</v>
      </c>
      <c r="G485" s="41">
        <v>1650</v>
      </c>
    </row>
    <row r="486" spans="1:7" ht="14.25" customHeight="1">
      <c r="A486" s="240"/>
      <c r="B486" s="7" t="s">
        <v>2</v>
      </c>
      <c r="C486" s="14">
        <v>20</v>
      </c>
      <c r="D486" s="159">
        <v>1100</v>
      </c>
      <c r="E486" s="41">
        <v>1100</v>
      </c>
      <c r="F486" s="41">
        <v>1150</v>
      </c>
      <c r="G486" s="41">
        <v>1200</v>
      </c>
    </row>
    <row r="487" spans="1:7" ht="16.5" hidden="1" customHeight="1">
      <c r="A487" s="240"/>
      <c r="B487" s="15" t="s">
        <v>73</v>
      </c>
      <c r="C487" s="14" t="s">
        <v>7</v>
      </c>
      <c r="D487" s="159"/>
      <c r="E487" s="90"/>
      <c r="F487" s="90"/>
      <c r="G487" s="90"/>
    </row>
    <row r="488" spans="1:7" ht="16.5" customHeight="1">
      <c r="A488" s="240"/>
      <c r="B488" s="121" t="s">
        <v>5</v>
      </c>
      <c r="C488" s="122" t="s">
        <v>424</v>
      </c>
      <c r="D488" s="209"/>
      <c r="E488" s="130"/>
      <c r="F488" s="130"/>
      <c r="G488" s="130"/>
    </row>
    <row r="489" spans="1:7" ht="14.25" customHeight="1">
      <c r="A489" s="240"/>
      <c r="B489" s="42" t="s">
        <v>16</v>
      </c>
      <c r="C489" s="27"/>
      <c r="D489" s="216">
        <f t="shared" ref="D489:G489" si="186">D490+D491</f>
        <v>162</v>
      </c>
      <c r="E489" s="46">
        <f t="shared" si="186"/>
        <v>62</v>
      </c>
      <c r="F489" s="46">
        <f t="shared" si="186"/>
        <v>62</v>
      </c>
      <c r="G489" s="46">
        <f t="shared" si="186"/>
        <v>62</v>
      </c>
    </row>
    <row r="490" spans="1:7" ht="14.25" customHeight="1">
      <c r="A490" s="240"/>
      <c r="B490" t="s">
        <v>12</v>
      </c>
      <c r="C490" s="100">
        <v>56</v>
      </c>
      <c r="D490" s="142">
        <v>62</v>
      </c>
      <c r="E490" s="8">
        <v>62</v>
      </c>
      <c r="F490" s="8">
        <v>62</v>
      </c>
      <c r="G490" s="8">
        <v>62</v>
      </c>
    </row>
    <row r="491" spans="1:7" ht="15.75" customHeight="1">
      <c r="A491" s="240"/>
      <c r="B491" s="7" t="s">
        <v>6</v>
      </c>
      <c r="C491" s="14">
        <v>70</v>
      </c>
      <c r="D491" s="159">
        <v>100</v>
      </c>
      <c r="E491" s="41"/>
      <c r="F491" s="41"/>
      <c r="G491" s="41"/>
    </row>
    <row r="492" spans="1:7">
      <c r="A492" s="67">
        <v>3.2</v>
      </c>
      <c r="B492" s="12" t="s">
        <v>326</v>
      </c>
      <c r="C492" s="17" t="s">
        <v>110</v>
      </c>
      <c r="D492" s="158">
        <f t="shared" ref="D492:G492" si="187">D493+D500</f>
        <v>3163</v>
      </c>
      <c r="E492" s="11">
        <f t="shared" si="187"/>
        <v>3150</v>
      </c>
      <c r="F492" s="11">
        <f t="shared" si="187"/>
        <v>3300</v>
      </c>
      <c r="G492" s="11">
        <f t="shared" si="187"/>
        <v>3300</v>
      </c>
    </row>
    <row r="493" spans="1:7">
      <c r="A493" s="67"/>
      <c r="B493" s="25" t="s">
        <v>19</v>
      </c>
      <c r="C493" s="30"/>
      <c r="D493" s="194">
        <f t="shared" ref="D493:G493" si="188">D494+D499</f>
        <v>3130</v>
      </c>
      <c r="E493" s="29">
        <f t="shared" si="188"/>
        <v>3150</v>
      </c>
      <c r="F493" s="29">
        <f t="shared" si="188"/>
        <v>3300</v>
      </c>
      <c r="G493" s="29">
        <f t="shared" si="188"/>
        <v>3300</v>
      </c>
    </row>
    <row r="494" spans="1:7">
      <c r="A494" s="67"/>
      <c r="B494" s="10" t="s">
        <v>4</v>
      </c>
      <c r="C494" s="17">
        <v>1</v>
      </c>
      <c r="D494" s="198">
        <f t="shared" ref="D494:G494" si="189">D495</f>
        <v>3130</v>
      </c>
      <c r="E494" s="28">
        <f t="shared" si="189"/>
        <v>3150</v>
      </c>
      <c r="F494" s="28">
        <f t="shared" si="189"/>
        <v>3300</v>
      </c>
      <c r="G494" s="28">
        <f t="shared" si="189"/>
        <v>3300</v>
      </c>
    </row>
    <row r="495" spans="1:7">
      <c r="A495" s="240"/>
      <c r="B495" s="10" t="s">
        <v>70</v>
      </c>
      <c r="C495" s="17" t="s">
        <v>69</v>
      </c>
      <c r="D495" s="198">
        <f t="shared" ref="D495:G495" si="190">D496+D497+D498</f>
        <v>3130</v>
      </c>
      <c r="E495" s="9">
        <f t="shared" si="190"/>
        <v>3150</v>
      </c>
      <c r="F495" s="9">
        <f t="shared" si="190"/>
        <v>3300</v>
      </c>
      <c r="G495" s="9">
        <f t="shared" si="190"/>
        <v>3300</v>
      </c>
    </row>
    <row r="496" spans="1:7" ht="14.25" customHeight="1">
      <c r="A496" s="240"/>
      <c r="B496" s="7" t="s">
        <v>3</v>
      </c>
      <c r="C496" s="14">
        <v>10</v>
      </c>
      <c r="D496" s="159">
        <v>1380</v>
      </c>
      <c r="E496" s="41">
        <v>1400</v>
      </c>
      <c r="F496" s="41">
        <v>1500</v>
      </c>
      <c r="G496" s="41">
        <v>1500</v>
      </c>
    </row>
    <row r="497" spans="1:7" ht="14.25" customHeight="1">
      <c r="A497" s="240"/>
      <c r="B497" s="7" t="s">
        <v>2</v>
      </c>
      <c r="C497" s="14">
        <v>20</v>
      </c>
      <c r="D497" s="159">
        <v>1750</v>
      </c>
      <c r="E497" s="41">
        <v>1750</v>
      </c>
      <c r="F497" s="41">
        <v>1800</v>
      </c>
      <c r="G497" s="41">
        <v>1800</v>
      </c>
    </row>
    <row r="498" spans="1:7" ht="15.75" hidden="1" customHeight="1">
      <c r="A498" s="240"/>
      <c r="B498" s="15" t="s">
        <v>73</v>
      </c>
      <c r="C498" s="14" t="s">
        <v>7</v>
      </c>
      <c r="D498" s="159"/>
      <c r="E498" s="41"/>
      <c r="F498" s="41"/>
      <c r="G498" s="41"/>
    </row>
    <row r="499" spans="1:7" ht="15.75" customHeight="1">
      <c r="A499" s="240"/>
      <c r="B499" s="121" t="s">
        <v>5</v>
      </c>
      <c r="C499" s="122">
        <v>85</v>
      </c>
      <c r="D499" s="209"/>
      <c r="E499" s="129"/>
      <c r="F499" s="129"/>
      <c r="G499" s="129"/>
    </row>
    <row r="500" spans="1:7" ht="14.25" customHeight="1">
      <c r="A500" s="240"/>
      <c r="B500" s="42" t="s">
        <v>16</v>
      </c>
      <c r="C500" s="27"/>
      <c r="D500" s="216">
        <f t="shared" ref="D500:G500" si="191">D501</f>
        <v>33</v>
      </c>
      <c r="E500" s="46">
        <f t="shared" si="191"/>
        <v>0</v>
      </c>
      <c r="F500" s="46">
        <f t="shared" si="191"/>
        <v>0</v>
      </c>
      <c r="G500" s="46">
        <f t="shared" si="191"/>
        <v>0</v>
      </c>
    </row>
    <row r="501" spans="1:7" ht="15" customHeight="1">
      <c r="A501" s="257"/>
      <c r="B501" s="7" t="s">
        <v>6</v>
      </c>
      <c r="C501" s="14">
        <v>70</v>
      </c>
      <c r="D501" s="159">
        <v>33</v>
      </c>
      <c r="E501" s="41"/>
      <c r="F501" s="41"/>
      <c r="G501" s="41"/>
    </row>
    <row r="502" spans="1:7" ht="25.5" customHeight="1">
      <c r="A502" s="257"/>
      <c r="B502" s="93" t="s">
        <v>109</v>
      </c>
      <c r="C502" s="96" t="s">
        <v>108</v>
      </c>
      <c r="D502" s="220">
        <f t="shared" ref="D502:G503" si="192">D503</f>
        <v>331.31</v>
      </c>
      <c r="E502" s="95">
        <f t="shared" si="192"/>
        <v>0</v>
      </c>
      <c r="F502" s="95">
        <f t="shared" si="192"/>
        <v>0</v>
      </c>
      <c r="G502" s="95">
        <f t="shared" si="192"/>
        <v>0</v>
      </c>
    </row>
    <row r="503" spans="1:7" ht="18.75" customHeight="1">
      <c r="A503" s="257"/>
      <c r="B503" s="113" t="s">
        <v>16</v>
      </c>
      <c r="C503" s="108"/>
      <c r="D503" s="212">
        <f t="shared" si="192"/>
        <v>331.31</v>
      </c>
      <c r="E503" s="120">
        <f t="shared" si="192"/>
        <v>0</v>
      </c>
      <c r="F503" s="120">
        <f t="shared" si="192"/>
        <v>0</v>
      </c>
      <c r="G503" s="120">
        <f t="shared" si="192"/>
        <v>0</v>
      </c>
    </row>
    <row r="504" spans="1:7" ht="18.75" customHeight="1">
      <c r="A504" s="257"/>
      <c r="B504" s="103" t="s">
        <v>12</v>
      </c>
      <c r="C504" s="102">
        <v>56</v>
      </c>
      <c r="D504" s="177">
        <f t="shared" ref="D504:G504" si="193">D505+D506+D507</f>
        <v>331.31</v>
      </c>
      <c r="E504" s="104">
        <f t="shared" si="193"/>
        <v>0</v>
      </c>
      <c r="F504" s="104">
        <f t="shared" si="193"/>
        <v>0</v>
      </c>
      <c r="G504" s="104">
        <f t="shared" si="193"/>
        <v>0</v>
      </c>
    </row>
    <row r="505" spans="1:7" ht="18.75" customHeight="1">
      <c r="A505" s="257"/>
      <c r="B505" s="103" t="s">
        <v>385</v>
      </c>
      <c r="C505" s="14" t="s">
        <v>11</v>
      </c>
      <c r="D505" s="159">
        <v>48.06</v>
      </c>
      <c r="E505" s="16"/>
      <c r="F505" s="16"/>
      <c r="G505" s="16"/>
    </row>
    <row r="506" spans="1:7" ht="19.5" customHeight="1">
      <c r="A506" s="257"/>
      <c r="B506" s="103" t="s">
        <v>386</v>
      </c>
      <c r="C506" s="14" t="s">
        <v>10</v>
      </c>
      <c r="D506" s="159">
        <v>283.25</v>
      </c>
      <c r="E506" s="16"/>
      <c r="F506" s="16"/>
      <c r="G506" s="16"/>
    </row>
    <row r="507" spans="1:7" ht="13.5" hidden="1" customHeight="1">
      <c r="A507" s="257"/>
      <c r="B507" s="86" t="s">
        <v>328</v>
      </c>
      <c r="C507" s="14" t="s">
        <v>9</v>
      </c>
      <c r="D507" s="159"/>
      <c r="E507" s="16"/>
      <c r="F507" s="16"/>
      <c r="G507" s="16"/>
    </row>
    <row r="508" spans="1:7" ht="28.5" customHeight="1">
      <c r="A508" s="257"/>
      <c r="B508" s="97" t="s">
        <v>312</v>
      </c>
      <c r="C508" s="233" t="s">
        <v>313</v>
      </c>
      <c r="D508" s="214">
        <f t="shared" ref="D508:G509" si="194">D509</f>
        <v>575.73</v>
      </c>
      <c r="E508" s="98">
        <f>E509</f>
        <v>0</v>
      </c>
      <c r="F508" s="98">
        <f>F509</f>
        <v>0</v>
      </c>
      <c r="G508" s="98">
        <f>G509</f>
        <v>0</v>
      </c>
    </row>
    <row r="509" spans="1:7" ht="13.5" customHeight="1">
      <c r="A509" s="257"/>
      <c r="B509" s="42" t="s">
        <v>16</v>
      </c>
      <c r="C509" s="108"/>
      <c r="D509" s="212">
        <f t="shared" si="194"/>
        <v>575.73</v>
      </c>
      <c r="E509" s="120">
        <f t="shared" si="194"/>
        <v>0</v>
      </c>
      <c r="F509" s="120">
        <f t="shared" si="194"/>
        <v>0</v>
      </c>
      <c r="G509" s="120">
        <f t="shared" si="194"/>
        <v>0</v>
      </c>
    </row>
    <row r="510" spans="1:7" ht="13.5" customHeight="1">
      <c r="A510" s="257"/>
      <c r="B510" s="103" t="s">
        <v>12</v>
      </c>
      <c r="C510" s="102">
        <v>56</v>
      </c>
      <c r="D510" s="159">
        <f t="shared" ref="D510:G510" si="195">D511+D512+D513</f>
        <v>575.73</v>
      </c>
      <c r="E510" s="16">
        <f t="shared" si="195"/>
        <v>0</v>
      </c>
      <c r="F510" s="16">
        <f t="shared" si="195"/>
        <v>0</v>
      </c>
      <c r="G510" s="16">
        <f t="shared" si="195"/>
        <v>0</v>
      </c>
    </row>
    <row r="511" spans="1:7" ht="13.5" customHeight="1">
      <c r="A511" s="257"/>
      <c r="B511" s="103" t="s">
        <v>385</v>
      </c>
      <c r="C511" s="102" t="s">
        <v>11</v>
      </c>
      <c r="D511" s="159">
        <v>15.79</v>
      </c>
      <c r="E511" s="16"/>
      <c r="F511" s="16"/>
      <c r="G511" s="16"/>
    </row>
    <row r="512" spans="1:7" ht="13.5" customHeight="1">
      <c r="A512" s="257"/>
      <c r="B512" s="103" t="s">
        <v>386</v>
      </c>
      <c r="C512" s="14" t="s">
        <v>10</v>
      </c>
      <c r="D512" s="159">
        <v>59.94</v>
      </c>
      <c r="E512" s="16"/>
      <c r="F512" s="16"/>
      <c r="G512" s="16"/>
    </row>
    <row r="513" spans="1:7" ht="13.5" customHeight="1">
      <c r="A513" s="257"/>
      <c r="B513" s="86" t="s">
        <v>328</v>
      </c>
      <c r="C513" s="14" t="s">
        <v>9</v>
      </c>
      <c r="D513" s="159">
        <v>500</v>
      </c>
      <c r="E513" s="16"/>
      <c r="F513" s="16"/>
      <c r="G513" s="16"/>
    </row>
    <row r="514" spans="1:7">
      <c r="A514" s="67">
        <v>3.3</v>
      </c>
      <c r="B514" s="12" t="s">
        <v>321</v>
      </c>
      <c r="C514" s="17" t="s">
        <v>107</v>
      </c>
      <c r="D514" s="158">
        <f t="shared" ref="D514:G514" si="196">D515+D522</f>
        <v>5900</v>
      </c>
      <c r="E514" s="11">
        <f t="shared" si="196"/>
        <v>5600</v>
      </c>
      <c r="F514" s="11">
        <f t="shared" si="196"/>
        <v>5900</v>
      </c>
      <c r="G514" s="11">
        <f t="shared" si="196"/>
        <v>5900</v>
      </c>
    </row>
    <row r="515" spans="1:7">
      <c r="A515" s="67"/>
      <c r="B515" s="25" t="s">
        <v>19</v>
      </c>
      <c r="C515" s="30"/>
      <c r="D515" s="194">
        <f t="shared" ref="D515:G516" si="197">D516</f>
        <v>5400</v>
      </c>
      <c r="E515" s="29">
        <f t="shared" si="197"/>
        <v>5600</v>
      </c>
      <c r="F515" s="29">
        <f t="shared" si="197"/>
        <v>5900</v>
      </c>
      <c r="G515" s="29">
        <f t="shared" si="197"/>
        <v>5900</v>
      </c>
    </row>
    <row r="516" spans="1:7">
      <c r="A516" s="67"/>
      <c r="B516" s="10" t="s">
        <v>4</v>
      </c>
      <c r="C516" s="17">
        <v>1</v>
      </c>
      <c r="D516" s="198">
        <f t="shared" si="197"/>
        <v>5400</v>
      </c>
      <c r="E516" s="28">
        <f t="shared" si="197"/>
        <v>5600</v>
      </c>
      <c r="F516" s="28">
        <f t="shared" si="197"/>
        <v>5900</v>
      </c>
      <c r="G516" s="28">
        <f t="shared" si="197"/>
        <v>5900</v>
      </c>
    </row>
    <row r="517" spans="1:7">
      <c r="A517" s="240"/>
      <c r="B517" s="10" t="s">
        <v>70</v>
      </c>
      <c r="C517" s="17" t="s">
        <v>69</v>
      </c>
      <c r="D517" s="198">
        <f t="shared" ref="D517:G517" si="198">D518+D519+D520</f>
        <v>5400</v>
      </c>
      <c r="E517" s="9">
        <f t="shared" si="198"/>
        <v>5600</v>
      </c>
      <c r="F517" s="9">
        <f t="shared" si="198"/>
        <v>5900</v>
      </c>
      <c r="G517" s="9">
        <f t="shared" si="198"/>
        <v>5900</v>
      </c>
    </row>
    <row r="518" spans="1:7" ht="15.75" customHeight="1">
      <c r="A518" s="240"/>
      <c r="B518" s="7" t="s">
        <v>3</v>
      </c>
      <c r="C518" s="14">
        <v>10</v>
      </c>
      <c r="D518" s="159">
        <v>2000</v>
      </c>
      <c r="E518" s="41">
        <v>2100</v>
      </c>
      <c r="F518" s="41">
        <v>2200</v>
      </c>
      <c r="G518" s="41">
        <v>2200</v>
      </c>
    </row>
    <row r="519" spans="1:7" ht="13.5" customHeight="1">
      <c r="A519" s="240"/>
      <c r="B519" s="7" t="s">
        <v>2</v>
      </c>
      <c r="C519" s="14">
        <v>20</v>
      </c>
      <c r="D519" s="159">
        <v>3400</v>
      </c>
      <c r="E519" s="41">
        <v>3500</v>
      </c>
      <c r="F519" s="41">
        <v>3700</v>
      </c>
      <c r="G519" s="41">
        <v>3700</v>
      </c>
    </row>
    <row r="520" spans="1:7" ht="16.5" hidden="1" customHeight="1">
      <c r="A520" s="240"/>
      <c r="B520" s="15" t="s">
        <v>73</v>
      </c>
      <c r="C520" s="14" t="s">
        <v>7</v>
      </c>
      <c r="D520" s="159"/>
      <c r="E520" s="41"/>
      <c r="F520" s="41"/>
      <c r="G520" s="41"/>
    </row>
    <row r="521" spans="1:7" ht="16.5" hidden="1" customHeight="1">
      <c r="A521" s="240"/>
      <c r="B521" s="15"/>
      <c r="C521" s="14" t="s">
        <v>424</v>
      </c>
      <c r="D521" s="159"/>
      <c r="E521" s="41"/>
      <c r="F521" s="41"/>
      <c r="G521" s="41"/>
    </row>
    <row r="522" spans="1:7" ht="14.25" customHeight="1">
      <c r="A522" s="240"/>
      <c r="B522" s="42" t="s">
        <v>16</v>
      </c>
      <c r="C522" s="27"/>
      <c r="D522" s="216">
        <f t="shared" ref="D522:G522" si="199">D524</f>
        <v>500</v>
      </c>
      <c r="E522" s="46">
        <f t="shared" si="199"/>
        <v>0</v>
      </c>
      <c r="F522" s="46">
        <f t="shared" si="199"/>
        <v>0</v>
      </c>
      <c r="G522" s="46">
        <f t="shared" si="199"/>
        <v>0</v>
      </c>
    </row>
    <row r="523" spans="1:7" s="101" customFormat="1" ht="14.25" hidden="1" customHeight="1">
      <c r="A523" s="242"/>
      <c r="B523" s="136"/>
      <c r="C523" s="102" t="s">
        <v>17</v>
      </c>
      <c r="D523" s="177"/>
      <c r="E523" s="70"/>
      <c r="F523" s="70"/>
      <c r="G523" s="70"/>
    </row>
    <row r="524" spans="1:7">
      <c r="A524" s="240"/>
      <c r="B524" s="7" t="s">
        <v>6</v>
      </c>
      <c r="C524" s="14">
        <v>70</v>
      </c>
      <c r="D524" s="159">
        <v>500</v>
      </c>
      <c r="E524" s="41">
        <f t="shared" ref="E524" si="200">E525+E526+E527+E528+E529</f>
        <v>0</v>
      </c>
      <c r="F524" s="41"/>
      <c r="G524" s="41"/>
    </row>
    <row r="525" spans="1:7" ht="14.25" hidden="1" customHeight="1">
      <c r="A525" s="240"/>
      <c r="B525" s="7" t="s">
        <v>409</v>
      </c>
      <c r="C525" s="14" t="s">
        <v>58</v>
      </c>
      <c r="D525" s="159"/>
      <c r="E525" s="41"/>
      <c r="F525" s="41"/>
      <c r="G525" s="41"/>
    </row>
    <row r="526" spans="1:7" ht="14.25" hidden="1" customHeight="1">
      <c r="A526" s="240"/>
      <c r="B526" s="7" t="s">
        <v>373</v>
      </c>
      <c r="C526" s="14" t="s">
        <v>63</v>
      </c>
      <c r="D526" s="159"/>
      <c r="E526" s="41"/>
      <c r="F526" s="41"/>
      <c r="G526" s="41"/>
    </row>
    <row r="527" spans="1:7" ht="14.25" hidden="1" customHeight="1">
      <c r="A527" s="240"/>
      <c r="B527" s="7" t="s">
        <v>415</v>
      </c>
      <c r="C527" s="14" t="s">
        <v>414</v>
      </c>
      <c r="D527" s="159"/>
      <c r="E527" s="41"/>
      <c r="F527" s="41"/>
      <c r="G527" s="41"/>
    </row>
    <row r="528" spans="1:7" ht="15" hidden="1" customHeight="1">
      <c r="A528" s="240"/>
      <c r="B528" s="7" t="s">
        <v>365</v>
      </c>
      <c r="C528" s="14" t="s">
        <v>32</v>
      </c>
      <c r="D528" s="159"/>
      <c r="E528" s="41"/>
      <c r="F528" s="41"/>
      <c r="G528" s="41"/>
    </row>
    <row r="529" spans="1:7" ht="18.75" hidden="1" customHeight="1">
      <c r="A529" s="240"/>
      <c r="B529" s="7" t="s">
        <v>374</v>
      </c>
      <c r="C529" s="14">
        <v>71.03</v>
      </c>
      <c r="D529" s="159"/>
      <c r="E529" s="41"/>
      <c r="F529" s="41"/>
      <c r="G529" s="41"/>
    </row>
    <row r="530" spans="1:7">
      <c r="A530" s="67">
        <v>3.4</v>
      </c>
      <c r="B530" s="12" t="s">
        <v>323</v>
      </c>
      <c r="C530" s="17" t="s">
        <v>106</v>
      </c>
      <c r="D530" s="198">
        <f t="shared" ref="D530:G530" si="201">D531+D537</f>
        <v>4850</v>
      </c>
      <c r="E530" s="28">
        <f t="shared" si="201"/>
        <v>4850</v>
      </c>
      <c r="F530" s="28">
        <f t="shared" si="201"/>
        <v>5000</v>
      </c>
      <c r="G530" s="28">
        <f t="shared" si="201"/>
        <v>5000</v>
      </c>
    </row>
    <row r="531" spans="1:7">
      <c r="A531" s="67"/>
      <c r="B531" s="25" t="s">
        <v>19</v>
      </c>
      <c r="C531" s="30"/>
      <c r="D531" s="196">
        <f t="shared" ref="D531:G532" si="202">D532</f>
        <v>4750</v>
      </c>
      <c r="E531" s="112">
        <f t="shared" si="202"/>
        <v>4850</v>
      </c>
      <c r="F531" s="112">
        <f t="shared" si="202"/>
        <v>5000</v>
      </c>
      <c r="G531" s="112">
        <f t="shared" si="202"/>
        <v>5000</v>
      </c>
    </row>
    <row r="532" spans="1:7">
      <c r="A532" s="67"/>
      <c r="B532" s="10" t="s">
        <v>4</v>
      </c>
      <c r="C532" s="17">
        <v>1</v>
      </c>
      <c r="D532" s="198">
        <f t="shared" si="202"/>
        <v>4750</v>
      </c>
      <c r="E532" s="28">
        <f t="shared" si="202"/>
        <v>4850</v>
      </c>
      <c r="F532" s="28">
        <f t="shared" si="202"/>
        <v>5000</v>
      </c>
      <c r="G532" s="28">
        <f t="shared" si="202"/>
        <v>5000</v>
      </c>
    </row>
    <row r="533" spans="1:7">
      <c r="A533" s="240"/>
      <c r="B533" s="10" t="s">
        <v>70</v>
      </c>
      <c r="C533" s="17" t="s">
        <v>69</v>
      </c>
      <c r="D533" s="198">
        <f t="shared" ref="D533:G533" si="203">D534+D535+D536</f>
        <v>4750</v>
      </c>
      <c r="E533" s="9">
        <f t="shared" si="203"/>
        <v>4850</v>
      </c>
      <c r="F533" s="9">
        <f t="shared" si="203"/>
        <v>5000</v>
      </c>
      <c r="G533" s="9">
        <f t="shared" si="203"/>
        <v>5000</v>
      </c>
    </row>
    <row r="534" spans="1:7" ht="15.75" customHeight="1">
      <c r="A534" s="240"/>
      <c r="B534" s="7" t="s">
        <v>3</v>
      </c>
      <c r="C534" s="14">
        <v>10</v>
      </c>
      <c r="D534" s="159">
        <v>2500</v>
      </c>
      <c r="E534" s="41">
        <v>2550</v>
      </c>
      <c r="F534" s="41">
        <v>2600</v>
      </c>
      <c r="G534" s="41">
        <v>2600</v>
      </c>
    </row>
    <row r="535" spans="1:7" ht="12.75" customHeight="1">
      <c r="A535" s="240"/>
      <c r="B535" s="7" t="s">
        <v>2</v>
      </c>
      <c r="C535" s="14">
        <v>20</v>
      </c>
      <c r="D535" s="159">
        <v>2250</v>
      </c>
      <c r="E535" s="41">
        <v>2300</v>
      </c>
      <c r="F535" s="41">
        <v>2400</v>
      </c>
      <c r="G535" s="41">
        <v>2400</v>
      </c>
    </row>
    <row r="536" spans="1:7" ht="16.5" hidden="1" customHeight="1">
      <c r="A536" s="240"/>
      <c r="B536" s="15" t="s">
        <v>73</v>
      </c>
      <c r="C536" s="14" t="s">
        <v>7</v>
      </c>
      <c r="D536" s="159"/>
      <c r="E536" s="41"/>
      <c r="F536" s="41"/>
      <c r="G536" s="41"/>
    </row>
    <row r="537" spans="1:7" ht="13.5" customHeight="1">
      <c r="A537" s="240"/>
      <c r="B537" s="42" t="s">
        <v>16</v>
      </c>
      <c r="C537" s="27"/>
      <c r="D537" s="216">
        <f t="shared" ref="D537:G537" si="204">D538</f>
        <v>100</v>
      </c>
      <c r="E537" s="46">
        <f t="shared" si="204"/>
        <v>0</v>
      </c>
      <c r="F537" s="46">
        <f t="shared" si="204"/>
        <v>0</v>
      </c>
      <c r="G537" s="46">
        <f t="shared" si="204"/>
        <v>0</v>
      </c>
    </row>
    <row r="538" spans="1:7">
      <c r="A538" s="240"/>
      <c r="B538" s="7" t="s">
        <v>6</v>
      </c>
      <c r="C538" s="14">
        <v>70</v>
      </c>
      <c r="D538" s="159">
        <v>100</v>
      </c>
      <c r="E538" s="41">
        <v>0</v>
      </c>
      <c r="F538" s="41">
        <v>0</v>
      </c>
      <c r="G538" s="41">
        <v>0</v>
      </c>
    </row>
    <row r="539" spans="1:7">
      <c r="A539" s="67">
        <v>3.5</v>
      </c>
      <c r="B539" s="12" t="s">
        <v>324</v>
      </c>
      <c r="C539" s="17" t="s">
        <v>105</v>
      </c>
      <c r="D539" s="158">
        <f t="shared" ref="D539:G539" si="205">D540+D546</f>
        <v>1288</v>
      </c>
      <c r="E539" s="11">
        <f t="shared" si="205"/>
        <v>1270</v>
      </c>
      <c r="F539" s="11">
        <f t="shared" si="205"/>
        <v>1350</v>
      </c>
      <c r="G539" s="11">
        <f t="shared" si="205"/>
        <v>1350</v>
      </c>
    </row>
    <row r="540" spans="1:7">
      <c r="A540" s="67"/>
      <c r="B540" s="25" t="s">
        <v>19</v>
      </c>
      <c r="C540" s="30"/>
      <c r="D540" s="194">
        <f t="shared" ref="D540:G541" si="206">D541</f>
        <v>1250</v>
      </c>
      <c r="E540" s="29">
        <f t="shared" si="206"/>
        <v>1270</v>
      </c>
      <c r="F540" s="29">
        <f t="shared" si="206"/>
        <v>1350</v>
      </c>
      <c r="G540" s="29">
        <f t="shared" si="206"/>
        <v>1350</v>
      </c>
    </row>
    <row r="541" spans="1:7">
      <c r="A541" s="67"/>
      <c r="B541" s="10" t="s">
        <v>4</v>
      </c>
      <c r="C541" s="17">
        <v>1</v>
      </c>
      <c r="D541" s="198">
        <f t="shared" si="206"/>
        <v>1250</v>
      </c>
      <c r="E541" s="28">
        <f t="shared" si="206"/>
        <v>1270</v>
      </c>
      <c r="F541" s="28">
        <f t="shared" si="206"/>
        <v>1350</v>
      </c>
      <c r="G541" s="28">
        <f t="shared" si="206"/>
        <v>1350</v>
      </c>
    </row>
    <row r="542" spans="1:7">
      <c r="A542" s="240"/>
      <c r="B542" s="10" t="s">
        <v>70</v>
      </c>
      <c r="C542" s="17" t="s">
        <v>69</v>
      </c>
      <c r="D542" s="198">
        <f t="shared" ref="D542:G542" si="207">D543+D544+D545</f>
        <v>1250</v>
      </c>
      <c r="E542" s="9">
        <f t="shared" si="207"/>
        <v>1270</v>
      </c>
      <c r="F542" s="9">
        <f t="shared" si="207"/>
        <v>1350</v>
      </c>
      <c r="G542" s="9">
        <f t="shared" si="207"/>
        <v>1350</v>
      </c>
    </row>
    <row r="543" spans="1:7" ht="15" customHeight="1">
      <c r="A543" s="240"/>
      <c r="B543" s="7" t="s">
        <v>3</v>
      </c>
      <c r="C543" s="14">
        <v>10</v>
      </c>
      <c r="D543" s="159">
        <v>500</v>
      </c>
      <c r="E543" s="41">
        <v>520</v>
      </c>
      <c r="F543" s="41">
        <v>550</v>
      </c>
      <c r="G543" s="41">
        <v>550</v>
      </c>
    </row>
    <row r="544" spans="1:7" ht="12.75" customHeight="1">
      <c r="A544" s="240"/>
      <c r="B544" s="7" t="s">
        <v>2</v>
      </c>
      <c r="C544" s="14">
        <v>20</v>
      </c>
      <c r="D544" s="159">
        <v>750</v>
      </c>
      <c r="E544" s="41">
        <v>750</v>
      </c>
      <c r="F544" s="41">
        <v>800</v>
      </c>
      <c r="G544" s="41">
        <v>800</v>
      </c>
    </row>
    <row r="545" spans="1:7" ht="15" hidden="1" customHeight="1">
      <c r="A545" s="240"/>
      <c r="B545" s="15" t="s">
        <v>73</v>
      </c>
      <c r="C545" s="14" t="s">
        <v>7</v>
      </c>
      <c r="D545" s="159"/>
      <c r="E545" s="41"/>
      <c r="F545" s="41"/>
      <c r="G545" s="41"/>
    </row>
    <row r="546" spans="1:7" ht="16.5" customHeight="1">
      <c r="A546" s="240"/>
      <c r="B546" s="42" t="s">
        <v>16</v>
      </c>
      <c r="C546" s="27"/>
      <c r="D546" s="216">
        <f t="shared" ref="D546:G546" si="208">D547</f>
        <v>38</v>
      </c>
      <c r="E546" s="46">
        <f t="shared" si="208"/>
        <v>0</v>
      </c>
      <c r="F546" s="46">
        <f t="shared" si="208"/>
        <v>0</v>
      </c>
      <c r="G546" s="46">
        <f t="shared" si="208"/>
        <v>0</v>
      </c>
    </row>
    <row r="547" spans="1:7">
      <c r="A547" s="240"/>
      <c r="B547" s="7" t="s">
        <v>6</v>
      </c>
      <c r="C547" s="14">
        <v>70</v>
      </c>
      <c r="D547" s="159">
        <v>38</v>
      </c>
      <c r="E547" s="41"/>
      <c r="F547" s="41"/>
      <c r="G547" s="41"/>
    </row>
    <row r="548" spans="1:7">
      <c r="A548" s="240"/>
      <c r="B548" s="7" t="s">
        <v>373</v>
      </c>
      <c r="C548" s="14" t="s">
        <v>63</v>
      </c>
      <c r="D548" s="159">
        <v>0</v>
      </c>
      <c r="E548" s="41"/>
      <c r="F548" s="41"/>
      <c r="G548" s="41"/>
    </row>
    <row r="549" spans="1:7">
      <c r="A549" s="240"/>
      <c r="B549" s="7" t="s">
        <v>365</v>
      </c>
      <c r="C549" s="14" t="s">
        <v>32</v>
      </c>
      <c r="D549" s="159">
        <v>38</v>
      </c>
      <c r="E549" s="41"/>
      <c r="F549" s="41"/>
      <c r="G549" s="41"/>
    </row>
    <row r="550" spans="1:7" ht="25.5">
      <c r="A550" s="67">
        <v>3.6</v>
      </c>
      <c r="B550" s="33" t="s">
        <v>322</v>
      </c>
      <c r="C550" s="17" t="s">
        <v>104</v>
      </c>
      <c r="D550" s="158">
        <f t="shared" ref="D550:G550" si="209">D551+D557</f>
        <v>1880</v>
      </c>
      <c r="E550" s="11">
        <f t="shared" si="209"/>
        <v>1900</v>
      </c>
      <c r="F550" s="11">
        <f t="shared" si="209"/>
        <v>2000</v>
      </c>
      <c r="G550" s="11">
        <f t="shared" si="209"/>
        <v>2000</v>
      </c>
    </row>
    <row r="551" spans="1:7">
      <c r="A551" s="67"/>
      <c r="B551" s="25" t="s">
        <v>19</v>
      </c>
      <c r="C551" s="30"/>
      <c r="D551" s="194">
        <f t="shared" ref="D551:G552" si="210">D552</f>
        <v>1880</v>
      </c>
      <c r="E551" s="29">
        <f t="shared" si="210"/>
        <v>1900</v>
      </c>
      <c r="F551" s="29">
        <f t="shared" si="210"/>
        <v>2000</v>
      </c>
      <c r="G551" s="29">
        <f t="shared" si="210"/>
        <v>2000</v>
      </c>
    </row>
    <row r="552" spans="1:7">
      <c r="A552" s="67"/>
      <c r="B552" s="10" t="s">
        <v>4</v>
      </c>
      <c r="C552" s="17">
        <v>1</v>
      </c>
      <c r="D552" s="198">
        <f t="shared" si="210"/>
        <v>1880</v>
      </c>
      <c r="E552" s="28">
        <f t="shared" si="210"/>
        <v>1900</v>
      </c>
      <c r="F552" s="28">
        <f t="shared" si="210"/>
        <v>2000</v>
      </c>
      <c r="G552" s="28">
        <f t="shared" si="210"/>
        <v>2000</v>
      </c>
    </row>
    <row r="553" spans="1:7">
      <c r="A553" s="240"/>
      <c r="B553" s="10" t="s">
        <v>70</v>
      </c>
      <c r="C553" s="17" t="s">
        <v>69</v>
      </c>
      <c r="D553" s="198">
        <f t="shared" ref="D553:G553" si="211">D554+D555+D556</f>
        <v>1880</v>
      </c>
      <c r="E553" s="9">
        <f t="shared" si="211"/>
        <v>1900</v>
      </c>
      <c r="F553" s="9">
        <f t="shared" si="211"/>
        <v>2000</v>
      </c>
      <c r="G553" s="9">
        <f t="shared" si="211"/>
        <v>2000</v>
      </c>
    </row>
    <row r="554" spans="1:7" ht="13.5" customHeight="1">
      <c r="A554" s="240"/>
      <c r="B554" s="7" t="s">
        <v>3</v>
      </c>
      <c r="C554" s="14">
        <v>10</v>
      </c>
      <c r="D554" s="159">
        <v>780</v>
      </c>
      <c r="E554" s="41">
        <v>800</v>
      </c>
      <c r="F554" s="41">
        <v>850</v>
      </c>
      <c r="G554" s="41">
        <v>850</v>
      </c>
    </row>
    <row r="555" spans="1:7" ht="12" customHeight="1">
      <c r="A555" s="240"/>
      <c r="B555" s="7" t="s">
        <v>2</v>
      </c>
      <c r="C555" s="14">
        <v>20</v>
      </c>
      <c r="D555" s="159">
        <v>1100</v>
      </c>
      <c r="E555" s="41">
        <v>1100</v>
      </c>
      <c r="F555" s="41">
        <v>1150</v>
      </c>
      <c r="G555" s="41">
        <v>1150</v>
      </c>
    </row>
    <row r="556" spans="1:7" ht="15.75" hidden="1" customHeight="1">
      <c r="A556" s="240"/>
      <c r="B556" s="15" t="s">
        <v>73</v>
      </c>
      <c r="C556" s="14" t="s">
        <v>7</v>
      </c>
      <c r="D556" s="159"/>
      <c r="E556" s="41"/>
      <c r="F556" s="41"/>
      <c r="G556" s="41"/>
    </row>
    <row r="557" spans="1:7" ht="13.5" hidden="1" customHeight="1">
      <c r="A557" s="240"/>
      <c r="B557" s="42" t="s">
        <v>16</v>
      </c>
      <c r="C557" s="27"/>
      <c r="D557" s="216">
        <f t="shared" ref="D557:G557" si="212">D558</f>
        <v>0</v>
      </c>
      <c r="E557" s="46">
        <f t="shared" si="212"/>
        <v>0</v>
      </c>
      <c r="F557" s="46">
        <f t="shared" si="212"/>
        <v>0</v>
      </c>
      <c r="G557" s="46">
        <f t="shared" si="212"/>
        <v>0</v>
      </c>
    </row>
    <row r="558" spans="1:7" hidden="1">
      <c r="A558" s="240"/>
      <c r="B558" s="7" t="s">
        <v>6</v>
      </c>
      <c r="C558" s="14">
        <v>70</v>
      </c>
      <c r="D558" s="159">
        <v>0</v>
      </c>
      <c r="E558" s="41">
        <v>0</v>
      </c>
      <c r="F558" s="41">
        <v>0</v>
      </c>
      <c r="G558" s="41">
        <v>0</v>
      </c>
    </row>
    <row r="559" spans="1:7">
      <c r="A559" s="67">
        <v>3.7</v>
      </c>
      <c r="B559" s="12" t="s">
        <v>103</v>
      </c>
      <c r="C559" s="17" t="s">
        <v>102</v>
      </c>
      <c r="D559" s="158">
        <f t="shared" ref="D559:G561" si="213">D560</f>
        <v>500</v>
      </c>
      <c r="E559" s="11">
        <f t="shared" si="213"/>
        <v>500</v>
      </c>
      <c r="F559" s="11">
        <f t="shared" si="213"/>
        <v>500</v>
      </c>
      <c r="G559" s="11">
        <f t="shared" si="213"/>
        <v>500</v>
      </c>
    </row>
    <row r="560" spans="1:7">
      <c r="A560" s="67"/>
      <c r="B560" s="25" t="s">
        <v>19</v>
      </c>
      <c r="C560" s="30"/>
      <c r="D560" s="194">
        <f t="shared" si="213"/>
        <v>500</v>
      </c>
      <c r="E560" s="29">
        <f t="shared" si="213"/>
        <v>500</v>
      </c>
      <c r="F560" s="29">
        <f t="shared" si="213"/>
        <v>500</v>
      </c>
      <c r="G560" s="29">
        <f t="shared" si="213"/>
        <v>500</v>
      </c>
    </row>
    <row r="561" spans="1:7">
      <c r="A561" s="67"/>
      <c r="B561" s="10" t="s">
        <v>4</v>
      </c>
      <c r="C561" s="17">
        <v>1</v>
      </c>
      <c r="D561" s="198">
        <f t="shared" si="213"/>
        <v>500</v>
      </c>
      <c r="E561" s="28">
        <f t="shared" si="213"/>
        <v>500</v>
      </c>
      <c r="F561" s="28">
        <f t="shared" si="213"/>
        <v>500</v>
      </c>
      <c r="G561" s="28">
        <f t="shared" si="213"/>
        <v>500</v>
      </c>
    </row>
    <row r="562" spans="1:7">
      <c r="A562" s="240"/>
      <c r="B562" s="7" t="s">
        <v>101</v>
      </c>
      <c r="C562" s="14">
        <v>59.12</v>
      </c>
      <c r="D562" s="159">
        <v>500</v>
      </c>
      <c r="E562" s="41">
        <v>500</v>
      </c>
      <c r="F562" s="41">
        <v>500</v>
      </c>
      <c r="G562" s="41">
        <v>500</v>
      </c>
    </row>
    <row r="563" spans="1:7">
      <c r="A563" s="67">
        <v>3.8</v>
      </c>
      <c r="B563" s="12" t="s">
        <v>100</v>
      </c>
      <c r="C563" s="17" t="s">
        <v>99</v>
      </c>
      <c r="D563" s="158">
        <f t="shared" ref="D563:G563" si="214">D564</f>
        <v>7355</v>
      </c>
      <c r="E563" s="11">
        <f t="shared" si="214"/>
        <v>7355</v>
      </c>
      <c r="F563" s="11">
        <f t="shared" si="214"/>
        <v>7355</v>
      </c>
      <c r="G563" s="11">
        <f t="shared" si="214"/>
        <v>7355</v>
      </c>
    </row>
    <row r="564" spans="1:7">
      <c r="A564" s="67"/>
      <c r="B564" s="25" t="s">
        <v>19</v>
      </c>
      <c r="C564" s="30"/>
      <c r="D564" s="194">
        <f t="shared" ref="D564:G564" si="215">D565+D567</f>
        <v>7355</v>
      </c>
      <c r="E564" s="29">
        <f t="shared" si="215"/>
        <v>7355</v>
      </c>
      <c r="F564" s="29">
        <f t="shared" si="215"/>
        <v>7355</v>
      </c>
      <c r="G564" s="29">
        <f t="shared" si="215"/>
        <v>7355</v>
      </c>
    </row>
    <row r="565" spans="1:7">
      <c r="A565" s="67"/>
      <c r="B565" s="10" t="s">
        <v>4</v>
      </c>
      <c r="C565" s="17">
        <v>1</v>
      </c>
      <c r="D565" s="198">
        <f t="shared" ref="D565:G565" si="216">D566</f>
        <v>7355</v>
      </c>
      <c r="E565" s="28">
        <f t="shared" si="216"/>
        <v>7355</v>
      </c>
      <c r="F565" s="28">
        <f t="shared" si="216"/>
        <v>7355</v>
      </c>
      <c r="G565" s="28">
        <f t="shared" si="216"/>
        <v>7355</v>
      </c>
    </row>
    <row r="566" spans="1:7">
      <c r="A566" s="240"/>
      <c r="B566" s="7" t="s">
        <v>98</v>
      </c>
      <c r="C566" s="14">
        <v>59.15</v>
      </c>
      <c r="D566" s="159">
        <v>7355</v>
      </c>
      <c r="E566" s="41">
        <v>7355</v>
      </c>
      <c r="F566" s="41">
        <v>7355</v>
      </c>
      <c r="G566" s="41">
        <v>7355</v>
      </c>
    </row>
    <row r="567" spans="1:7">
      <c r="A567" s="240"/>
      <c r="B567" s="121" t="s">
        <v>5</v>
      </c>
      <c r="C567" s="122">
        <v>85.01</v>
      </c>
      <c r="D567" s="209"/>
      <c r="E567" s="130"/>
      <c r="F567" s="130"/>
      <c r="G567" s="130"/>
    </row>
    <row r="568" spans="1:7">
      <c r="A568" s="67">
        <v>3.9</v>
      </c>
      <c r="B568" s="12" t="s">
        <v>350</v>
      </c>
      <c r="C568" s="17" t="s">
        <v>97</v>
      </c>
      <c r="D568" s="158">
        <f t="shared" ref="D568:G568" si="217">D569+D575</f>
        <v>1020</v>
      </c>
      <c r="E568" s="11">
        <f t="shared" si="217"/>
        <v>1020</v>
      </c>
      <c r="F568" s="11">
        <f t="shared" si="217"/>
        <v>1070</v>
      </c>
      <c r="G568" s="11">
        <f t="shared" si="217"/>
        <v>1070</v>
      </c>
    </row>
    <row r="569" spans="1:7">
      <c r="A569" s="67"/>
      <c r="B569" s="25" t="s">
        <v>19</v>
      </c>
      <c r="C569" s="30"/>
      <c r="D569" s="194">
        <f t="shared" ref="D569:G570" si="218">D570</f>
        <v>1020</v>
      </c>
      <c r="E569" s="29">
        <f t="shared" si="218"/>
        <v>1020</v>
      </c>
      <c r="F569" s="29">
        <f t="shared" si="218"/>
        <v>1070</v>
      </c>
      <c r="G569" s="29">
        <f t="shared" si="218"/>
        <v>1070</v>
      </c>
    </row>
    <row r="570" spans="1:7">
      <c r="A570" s="67"/>
      <c r="B570" s="10" t="s">
        <v>4</v>
      </c>
      <c r="C570" s="17">
        <v>1</v>
      </c>
      <c r="D570" s="198">
        <f t="shared" si="218"/>
        <v>1020</v>
      </c>
      <c r="E570" s="28">
        <f t="shared" si="218"/>
        <v>1020</v>
      </c>
      <c r="F570" s="28">
        <f t="shared" si="218"/>
        <v>1070</v>
      </c>
      <c r="G570" s="28">
        <f t="shared" si="218"/>
        <v>1070</v>
      </c>
    </row>
    <row r="571" spans="1:7">
      <c r="A571" s="240"/>
      <c r="B571" s="10" t="s">
        <v>70</v>
      </c>
      <c r="C571" s="17" t="s">
        <v>69</v>
      </c>
      <c r="D571" s="198">
        <f t="shared" ref="D571:G571" si="219">D572+D573+D574</f>
        <v>1020</v>
      </c>
      <c r="E571" s="9">
        <f t="shared" si="219"/>
        <v>1020</v>
      </c>
      <c r="F571" s="9">
        <f t="shared" si="219"/>
        <v>1070</v>
      </c>
      <c r="G571" s="9">
        <f t="shared" si="219"/>
        <v>1070</v>
      </c>
    </row>
    <row r="572" spans="1:7" ht="14.25" customHeight="1">
      <c r="A572" s="240"/>
      <c r="B572" s="7" t="s">
        <v>3</v>
      </c>
      <c r="C572" s="14">
        <v>10</v>
      </c>
      <c r="D572" s="159">
        <v>120</v>
      </c>
      <c r="E572" s="41">
        <v>120</v>
      </c>
      <c r="F572" s="41">
        <v>150</v>
      </c>
      <c r="G572" s="41">
        <v>150</v>
      </c>
    </row>
    <row r="573" spans="1:7" ht="14.25" customHeight="1">
      <c r="A573" s="240"/>
      <c r="B573" s="7" t="s">
        <v>2</v>
      </c>
      <c r="C573" s="14">
        <v>20</v>
      </c>
      <c r="D573" s="159">
        <v>900</v>
      </c>
      <c r="E573" s="41">
        <v>900</v>
      </c>
      <c r="F573" s="41">
        <v>920</v>
      </c>
      <c r="G573" s="41">
        <v>920</v>
      </c>
    </row>
    <row r="574" spans="1:7" s="182" customFormat="1" ht="16.5" hidden="1" customHeight="1">
      <c r="A574" s="255"/>
      <c r="B574" s="121" t="s">
        <v>5</v>
      </c>
      <c r="C574" s="122">
        <v>85.01</v>
      </c>
      <c r="D574" s="209"/>
      <c r="E574" s="130"/>
      <c r="F574" s="130"/>
      <c r="G574" s="130"/>
    </row>
    <row r="575" spans="1:7" ht="18" hidden="1" customHeight="1">
      <c r="A575" s="240"/>
      <c r="B575" s="42" t="s">
        <v>16</v>
      </c>
      <c r="C575" s="27"/>
      <c r="D575" s="216">
        <f t="shared" ref="D575:G575" si="220">D577</f>
        <v>0</v>
      </c>
      <c r="E575" s="46">
        <f t="shared" si="220"/>
        <v>0</v>
      </c>
      <c r="F575" s="46">
        <f t="shared" si="220"/>
        <v>0</v>
      </c>
      <c r="G575" s="46">
        <f t="shared" si="220"/>
        <v>0</v>
      </c>
    </row>
    <row r="576" spans="1:7" s="101" customFormat="1" ht="16.5" hidden="1" customHeight="1">
      <c r="A576" s="242"/>
      <c r="B576" s="136" t="s">
        <v>436</v>
      </c>
      <c r="C576" s="176" t="s">
        <v>423</v>
      </c>
      <c r="D576" s="177"/>
      <c r="E576" s="70"/>
      <c r="F576" s="70"/>
      <c r="G576" s="70"/>
    </row>
    <row r="577" spans="1:7" ht="18.75" hidden="1" customHeight="1">
      <c r="A577" s="240"/>
      <c r="B577" s="7" t="s">
        <v>6</v>
      </c>
      <c r="C577" s="14">
        <v>70</v>
      </c>
      <c r="D577" s="159">
        <v>0</v>
      </c>
      <c r="E577" s="41"/>
      <c r="F577" s="41"/>
      <c r="G577" s="41"/>
    </row>
    <row r="578" spans="1:7">
      <c r="A578" s="258">
        <v>3.1</v>
      </c>
      <c r="B578" s="12" t="s">
        <v>96</v>
      </c>
      <c r="C578" s="17" t="s">
        <v>95</v>
      </c>
      <c r="D578" s="158">
        <f t="shared" ref="D578:G578" si="221">D579</f>
        <v>2400</v>
      </c>
      <c r="E578" s="11">
        <f t="shared" si="221"/>
        <v>2400</v>
      </c>
      <c r="F578" s="11">
        <f t="shared" si="221"/>
        <v>2500</v>
      </c>
      <c r="G578" s="11">
        <f t="shared" si="221"/>
        <v>2500</v>
      </c>
    </row>
    <row r="579" spans="1:7">
      <c r="A579" s="67"/>
      <c r="B579" s="25" t="s">
        <v>19</v>
      </c>
      <c r="C579" s="30"/>
      <c r="D579" s="194">
        <f t="shared" ref="D579:G579" si="222">D581+D582</f>
        <v>2400</v>
      </c>
      <c r="E579" s="29">
        <f t="shared" si="222"/>
        <v>2400</v>
      </c>
      <c r="F579" s="29">
        <f t="shared" si="222"/>
        <v>2500</v>
      </c>
      <c r="G579" s="29">
        <f t="shared" si="222"/>
        <v>2500</v>
      </c>
    </row>
    <row r="580" spans="1:7">
      <c r="A580" s="67"/>
      <c r="B580" s="10" t="s">
        <v>4</v>
      </c>
      <c r="C580" s="17">
        <v>1</v>
      </c>
      <c r="D580" s="198">
        <f t="shared" ref="D580:G580" si="223">D581</f>
        <v>2400</v>
      </c>
      <c r="E580" s="28">
        <f t="shared" si="223"/>
        <v>2400</v>
      </c>
      <c r="F580" s="28">
        <f t="shared" si="223"/>
        <v>2500</v>
      </c>
      <c r="G580" s="28">
        <f t="shared" si="223"/>
        <v>2500</v>
      </c>
    </row>
    <row r="581" spans="1:7" ht="16.5" customHeight="1">
      <c r="A581" s="240"/>
      <c r="B581" s="7" t="s">
        <v>2</v>
      </c>
      <c r="C581" s="14">
        <v>20</v>
      </c>
      <c r="D581" s="159">
        <v>2400</v>
      </c>
      <c r="E581" s="41">
        <v>2400</v>
      </c>
      <c r="F581" s="41">
        <v>2500</v>
      </c>
      <c r="G581" s="41">
        <v>2500</v>
      </c>
    </row>
    <row r="582" spans="1:7" ht="15.75" customHeight="1">
      <c r="A582" s="240"/>
      <c r="B582" s="121" t="s">
        <v>5</v>
      </c>
      <c r="C582" s="122">
        <v>85</v>
      </c>
      <c r="D582" s="209"/>
      <c r="E582" s="130"/>
      <c r="F582" s="130"/>
      <c r="G582" s="130"/>
    </row>
    <row r="583" spans="1:7">
      <c r="A583" s="67">
        <v>4</v>
      </c>
      <c r="B583" s="12" t="s">
        <v>94</v>
      </c>
      <c r="C583" s="18">
        <v>68.02</v>
      </c>
      <c r="D583" s="158">
        <f t="shared" ref="D583:G583" si="224">D595+D604+D621+D707+D742</f>
        <v>126256.8</v>
      </c>
      <c r="E583" s="11">
        <f t="shared" si="224"/>
        <v>125472</v>
      </c>
      <c r="F583" s="11">
        <f t="shared" si="224"/>
        <v>126703</v>
      </c>
      <c r="G583" s="11">
        <f t="shared" si="224"/>
        <v>127067</v>
      </c>
    </row>
    <row r="584" spans="1:7">
      <c r="A584" s="67"/>
      <c r="B584" s="25" t="s">
        <v>19</v>
      </c>
      <c r="C584" s="36"/>
      <c r="D584" s="194">
        <f t="shared" ref="D584:G584" si="225">D596+D604+D622+D708+D743</f>
        <v>124817</v>
      </c>
      <c r="E584" s="29">
        <f t="shared" si="225"/>
        <v>125472</v>
      </c>
      <c r="F584" s="29">
        <f t="shared" si="225"/>
        <v>126703</v>
      </c>
      <c r="G584" s="29">
        <f t="shared" si="225"/>
        <v>127067</v>
      </c>
    </row>
    <row r="585" spans="1:7">
      <c r="A585" s="67"/>
      <c r="B585" s="10" t="s">
        <v>4</v>
      </c>
      <c r="C585" s="18">
        <v>1</v>
      </c>
      <c r="D585" s="158">
        <f t="shared" ref="D585:G585" si="226">D597+D604+D623+D709+D744</f>
        <v>124817</v>
      </c>
      <c r="E585" s="11">
        <f t="shared" si="226"/>
        <v>125472</v>
      </c>
      <c r="F585" s="11">
        <f t="shared" si="226"/>
        <v>126703</v>
      </c>
      <c r="G585" s="11">
        <f t="shared" si="226"/>
        <v>127067</v>
      </c>
    </row>
    <row r="586" spans="1:7">
      <c r="A586" s="67"/>
      <c r="B586" s="10" t="s">
        <v>3</v>
      </c>
      <c r="C586" s="18">
        <v>10</v>
      </c>
      <c r="D586" s="158">
        <f>D598+D624</f>
        <v>33611</v>
      </c>
      <c r="E586" s="11">
        <f t="shared" ref="E586:G586" si="227">E598+E624</f>
        <v>34115</v>
      </c>
      <c r="F586" s="11">
        <f t="shared" si="227"/>
        <v>34550</v>
      </c>
      <c r="G586" s="11">
        <f t="shared" si="227"/>
        <v>34670</v>
      </c>
    </row>
    <row r="587" spans="1:7">
      <c r="A587" s="67"/>
      <c r="B587" s="10" t="s">
        <v>2</v>
      </c>
      <c r="C587" s="18">
        <v>20</v>
      </c>
      <c r="D587" s="158">
        <f t="shared" ref="D587:G587" si="228">D599+D605+D625</f>
        <v>14699</v>
      </c>
      <c r="E587" s="11">
        <f t="shared" si="228"/>
        <v>14756</v>
      </c>
      <c r="F587" s="11">
        <f t="shared" si="228"/>
        <v>15275</v>
      </c>
      <c r="G587" s="11">
        <f t="shared" si="228"/>
        <v>15400</v>
      </c>
    </row>
    <row r="588" spans="1:7">
      <c r="A588" s="67"/>
      <c r="B588" s="10" t="s">
        <v>70</v>
      </c>
      <c r="C588" s="18">
        <v>51</v>
      </c>
      <c r="D588" s="158">
        <f t="shared" ref="D588:G588" si="229">D710</f>
        <v>2788</v>
      </c>
      <c r="E588" s="11">
        <f t="shared" si="229"/>
        <v>2870</v>
      </c>
      <c r="F588" s="11">
        <f t="shared" si="229"/>
        <v>3085</v>
      </c>
      <c r="G588" s="11">
        <f t="shared" si="229"/>
        <v>3145</v>
      </c>
    </row>
    <row r="589" spans="1:7">
      <c r="A589" s="67"/>
      <c r="B589" s="10" t="s">
        <v>8</v>
      </c>
      <c r="C589" s="18">
        <v>57</v>
      </c>
      <c r="D589" s="158">
        <f t="shared" ref="D589:G589" si="230">D600+D606+D626+D745</f>
        <v>73719</v>
      </c>
      <c r="E589" s="11">
        <f t="shared" si="230"/>
        <v>73731</v>
      </c>
      <c r="F589" s="11">
        <f t="shared" si="230"/>
        <v>73793</v>
      </c>
      <c r="G589" s="11">
        <f t="shared" si="230"/>
        <v>73852</v>
      </c>
    </row>
    <row r="590" spans="1:7" ht="18.75" customHeight="1">
      <c r="A590" s="67"/>
      <c r="B590" s="56" t="s">
        <v>93</v>
      </c>
      <c r="C590" s="55">
        <v>59.11</v>
      </c>
      <c r="D590" s="221">
        <f t="shared" ref="D590:G590" si="231">D603</f>
        <v>0</v>
      </c>
      <c r="E590" s="160">
        <f t="shared" si="231"/>
        <v>0</v>
      </c>
      <c r="F590" s="160">
        <f t="shared" si="231"/>
        <v>0</v>
      </c>
      <c r="G590" s="160">
        <f t="shared" si="231"/>
        <v>0</v>
      </c>
    </row>
    <row r="591" spans="1:7" ht="18.75" customHeight="1">
      <c r="A591" s="67"/>
      <c r="B591" s="121" t="s">
        <v>5</v>
      </c>
      <c r="C591" s="122">
        <v>85.01</v>
      </c>
      <c r="D591" s="207">
        <f t="shared" ref="D591:G591" si="232">D711+D688</f>
        <v>0</v>
      </c>
      <c r="E591" s="141">
        <f t="shared" si="232"/>
        <v>0</v>
      </c>
      <c r="F591" s="141">
        <f t="shared" si="232"/>
        <v>0</v>
      </c>
      <c r="G591" s="141">
        <f t="shared" si="232"/>
        <v>0</v>
      </c>
    </row>
    <row r="592" spans="1:7" ht="13.5" customHeight="1">
      <c r="A592" s="67"/>
      <c r="B592" s="42" t="s">
        <v>16</v>
      </c>
      <c r="C592" s="45"/>
      <c r="D592" s="219">
        <f t="shared" ref="D592:G592" si="233">D610+D627+D712</f>
        <v>1439.8</v>
      </c>
      <c r="E592" s="26">
        <f t="shared" si="233"/>
        <v>0</v>
      </c>
      <c r="F592" s="26">
        <f t="shared" si="233"/>
        <v>0</v>
      </c>
      <c r="G592" s="26">
        <f t="shared" si="233"/>
        <v>0</v>
      </c>
    </row>
    <row r="593" spans="1:7" ht="12" customHeight="1">
      <c r="A593" s="67"/>
      <c r="B593" s="10" t="s">
        <v>12</v>
      </c>
      <c r="C593" s="18">
        <v>56</v>
      </c>
      <c r="D593" s="158">
        <f t="shared" ref="D593:G593" si="234">D611</f>
        <v>324.8</v>
      </c>
      <c r="E593" s="11">
        <f t="shared" si="234"/>
        <v>0</v>
      </c>
      <c r="F593" s="11">
        <f t="shared" si="234"/>
        <v>0</v>
      </c>
      <c r="G593" s="11">
        <f t="shared" si="234"/>
        <v>0</v>
      </c>
    </row>
    <row r="594" spans="1:7" ht="14.25" customHeight="1">
      <c r="A594" s="67"/>
      <c r="B594" s="10" t="s">
        <v>6</v>
      </c>
      <c r="C594" s="18">
        <v>70</v>
      </c>
      <c r="D594" s="198">
        <f t="shared" ref="D594:G594" si="235">D615+D628+D713</f>
        <v>1115</v>
      </c>
      <c r="E594" s="9">
        <f t="shared" si="235"/>
        <v>0</v>
      </c>
      <c r="F594" s="9">
        <f t="shared" si="235"/>
        <v>0</v>
      </c>
      <c r="G594" s="9">
        <f t="shared" si="235"/>
        <v>0</v>
      </c>
    </row>
    <row r="595" spans="1:7" ht="25.5">
      <c r="A595" s="67">
        <v>4.0999999999999996</v>
      </c>
      <c r="B595" s="33" t="s">
        <v>351</v>
      </c>
      <c r="C595" s="18" t="s">
        <v>90</v>
      </c>
      <c r="D595" s="158">
        <f t="shared" ref="D595:G595" si="236">D596+D610</f>
        <v>32319.8</v>
      </c>
      <c r="E595" s="11">
        <f t="shared" si="236"/>
        <v>31247</v>
      </c>
      <c r="F595" s="11">
        <f t="shared" si="236"/>
        <v>31459</v>
      </c>
      <c r="G595" s="11">
        <f t="shared" si="236"/>
        <v>31668</v>
      </c>
    </row>
    <row r="596" spans="1:7">
      <c r="A596" s="67"/>
      <c r="B596" s="25" t="s">
        <v>19</v>
      </c>
      <c r="C596" s="36"/>
      <c r="D596" s="194">
        <f t="shared" ref="D596:G596" si="237">D597</f>
        <v>31105</v>
      </c>
      <c r="E596" s="29">
        <f t="shared" si="237"/>
        <v>31247</v>
      </c>
      <c r="F596" s="29">
        <f t="shared" si="237"/>
        <v>31459</v>
      </c>
      <c r="G596" s="29">
        <f t="shared" si="237"/>
        <v>31668</v>
      </c>
    </row>
    <row r="597" spans="1:7">
      <c r="A597" s="67"/>
      <c r="B597" s="10" t="s">
        <v>4</v>
      </c>
      <c r="C597" s="17">
        <v>1</v>
      </c>
      <c r="D597" s="198">
        <f t="shared" ref="D597:G597" si="238">D598+D599+D600+D603</f>
        <v>31105</v>
      </c>
      <c r="E597" s="28">
        <f t="shared" si="238"/>
        <v>31247</v>
      </c>
      <c r="F597" s="28">
        <f t="shared" si="238"/>
        <v>31459</v>
      </c>
      <c r="G597" s="28">
        <f t="shared" si="238"/>
        <v>31668</v>
      </c>
    </row>
    <row r="598" spans="1:7" ht="15.75" customHeight="1">
      <c r="A598" s="240"/>
      <c r="B598" s="7" t="s">
        <v>3</v>
      </c>
      <c r="C598" s="14">
        <v>10</v>
      </c>
      <c r="D598" s="159">
        <v>22200</v>
      </c>
      <c r="E598" s="41">
        <v>22300</v>
      </c>
      <c r="F598" s="41">
        <v>22400</v>
      </c>
      <c r="G598" s="41">
        <v>22500</v>
      </c>
    </row>
    <row r="599" spans="1:7" ht="14.25" customHeight="1">
      <c r="A599" s="240"/>
      <c r="B599" s="7" t="s">
        <v>2</v>
      </c>
      <c r="C599" s="14">
        <v>20</v>
      </c>
      <c r="D599" s="159">
        <f>8250+20</f>
        <v>8270</v>
      </c>
      <c r="E599" s="41">
        <v>8300</v>
      </c>
      <c r="F599" s="41">
        <v>8400</v>
      </c>
      <c r="G599" s="41">
        <v>8500</v>
      </c>
    </row>
    <row r="600" spans="1:7" ht="15" customHeight="1">
      <c r="A600" s="240"/>
      <c r="B600" s="7" t="s">
        <v>24</v>
      </c>
      <c r="C600" s="14">
        <v>57</v>
      </c>
      <c r="D600" s="159">
        <v>635</v>
      </c>
      <c r="E600" s="41">
        <v>647</v>
      </c>
      <c r="F600" s="41">
        <v>659</v>
      </c>
      <c r="G600" s="41">
        <v>668</v>
      </c>
    </row>
    <row r="601" spans="1:7" ht="17.25" hidden="1" customHeight="1">
      <c r="A601" s="240"/>
      <c r="B601" s="7" t="s">
        <v>366</v>
      </c>
      <c r="C601" s="14" t="s">
        <v>68</v>
      </c>
      <c r="D601" s="159"/>
      <c r="E601" s="41"/>
      <c r="F601" s="41"/>
      <c r="G601" s="41"/>
    </row>
    <row r="602" spans="1:7" ht="15.75" hidden="1" customHeight="1">
      <c r="A602" s="240"/>
      <c r="B602" s="7" t="s">
        <v>367</v>
      </c>
      <c r="C602" s="14" t="s">
        <v>92</v>
      </c>
      <c r="D602" s="159"/>
      <c r="E602" s="41"/>
      <c r="F602" s="41"/>
      <c r="G602" s="41"/>
    </row>
    <row r="603" spans="1:7" ht="15" hidden="1" customHeight="1">
      <c r="A603" s="240"/>
      <c r="B603" s="7" t="s">
        <v>44</v>
      </c>
      <c r="C603" s="14">
        <v>59.11</v>
      </c>
      <c r="D603" s="159"/>
      <c r="E603" s="41"/>
      <c r="F603" s="41"/>
      <c r="G603" s="41"/>
    </row>
    <row r="604" spans="1:7">
      <c r="A604" s="240"/>
      <c r="B604" s="34" t="s">
        <v>91</v>
      </c>
      <c r="C604" s="48" t="s">
        <v>90</v>
      </c>
      <c r="D604" s="167">
        <f t="shared" ref="D604:G604" si="239">D605+D606</f>
        <v>72974</v>
      </c>
      <c r="E604" s="22">
        <f t="shared" si="239"/>
        <v>72974</v>
      </c>
      <c r="F604" s="22">
        <f t="shared" si="239"/>
        <v>72974</v>
      </c>
      <c r="G604" s="22">
        <f t="shared" si="239"/>
        <v>72974</v>
      </c>
    </row>
    <row r="605" spans="1:7" ht="12" customHeight="1">
      <c r="A605" s="240"/>
      <c r="B605" s="7" t="s">
        <v>89</v>
      </c>
      <c r="C605" s="14">
        <v>20</v>
      </c>
      <c r="D605" s="159">
        <v>540</v>
      </c>
      <c r="E605" s="41">
        <v>540</v>
      </c>
      <c r="F605" s="41">
        <v>540</v>
      </c>
      <c r="G605" s="41">
        <v>540</v>
      </c>
    </row>
    <row r="606" spans="1:7" ht="15.75" customHeight="1">
      <c r="A606" s="240"/>
      <c r="B606" s="7" t="s">
        <v>88</v>
      </c>
      <c r="C606" s="48">
        <v>57.02</v>
      </c>
      <c r="D606" s="195">
        <v>72434</v>
      </c>
      <c r="E606" s="6">
        <f>E607+E608</f>
        <v>72434</v>
      </c>
      <c r="F606" s="6">
        <f t="shared" ref="F606:G606" si="240">F607+F608</f>
        <v>72434</v>
      </c>
      <c r="G606" s="6">
        <f t="shared" si="240"/>
        <v>72434</v>
      </c>
    </row>
    <row r="607" spans="1:7" ht="19.5" customHeight="1">
      <c r="A607" s="240"/>
      <c r="B607" s="7" t="s">
        <v>366</v>
      </c>
      <c r="C607" s="14" t="s">
        <v>68</v>
      </c>
      <c r="D607" s="159">
        <v>71292</v>
      </c>
      <c r="E607" s="159">
        <v>71292</v>
      </c>
      <c r="F607" s="159">
        <v>71292</v>
      </c>
      <c r="G607" s="159">
        <v>71292</v>
      </c>
    </row>
    <row r="608" spans="1:7" ht="17.25" customHeight="1">
      <c r="A608" s="240"/>
      <c r="B608" s="7" t="s">
        <v>367</v>
      </c>
      <c r="C608" s="14" t="s">
        <v>87</v>
      </c>
      <c r="D608" s="159">
        <v>1142</v>
      </c>
      <c r="E608" s="159">
        <v>1142</v>
      </c>
      <c r="F608" s="159">
        <v>1142</v>
      </c>
      <c r="G608" s="159">
        <v>1142</v>
      </c>
    </row>
    <row r="609" spans="1:7" ht="17.25" hidden="1" customHeight="1">
      <c r="A609" s="240"/>
      <c r="B609" s="15" t="s">
        <v>86</v>
      </c>
      <c r="C609" s="14" t="s">
        <v>7</v>
      </c>
      <c r="D609" s="159"/>
      <c r="E609" s="41"/>
      <c r="F609" s="41"/>
      <c r="G609" s="41"/>
    </row>
    <row r="610" spans="1:7" ht="15.75" customHeight="1">
      <c r="A610" s="240"/>
      <c r="B610" s="42" t="s">
        <v>16</v>
      </c>
      <c r="C610" s="27"/>
      <c r="D610" s="219">
        <f t="shared" ref="D610:G610" si="241">D611+D615</f>
        <v>1214.8</v>
      </c>
      <c r="E610" s="26">
        <f t="shared" si="241"/>
        <v>0</v>
      </c>
      <c r="F610" s="26">
        <f t="shared" si="241"/>
        <v>0</v>
      </c>
      <c r="G610" s="26">
        <f t="shared" si="241"/>
        <v>0</v>
      </c>
    </row>
    <row r="611" spans="1:7" s="101" customFormat="1" ht="15.75" customHeight="1">
      <c r="A611" s="242"/>
      <c r="B611" s="103" t="s">
        <v>12</v>
      </c>
      <c r="C611" s="43">
        <v>56.01</v>
      </c>
      <c r="D611" s="177">
        <f t="shared" ref="D611:G611" si="242">D612+D613+D614</f>
        <v>324.8</v>
      </c>
      <c r="E611" s="70">
        <f t="shared" si="242"/>
        <v>0</v>
      </c>
      <c r="F611" s="70">
        <f t="shared" si="242"/>
        <v>0</v>
      </c>
      <c r="G611" s="70">
        <f t="shared" si="242"/>
        <v>0</v>
      </c>
    </row>
    <row r="612" spans="1:7" s="101" customFormat="1" ht="15.75" customHeight="1">
      <c r="A612" s="242"/>
      <c r="B612" s="103" t="s">
        <v>437</v>
      </c>
      <c r="C612" s="102" t="s">
        <v>11</v>
      </c>
      <c r="D612" s="177">
        <f>6.62+66.49</f>
        <v>73.11</v>
      </c>
      <c r="E612" s="70"/>
      <c r="F612" s="70"/>
      <c r="G612" s="70"/>
    </row>
    <row r="613" spans="1:7" s="101" customFormat="1" ht="15.75" customHeight="1">
      <c r="A613" s="242"/>
      <c r="B613" s="103" t="s">
        <v>371</v>
      </c>
      <c r="C613" s="102" t="s">
        <v>10</v>
      </c>
      <c r="D613" s="177">
        <f>27.99+9.5+14.2</f>
        <v>51.69</v>
      </c>
      <c r="E613" s="70"/>
      <c r="F613" s="70"/>
      <c r="G613" s="70"/>
    </row>
    <row r="614" spans="1:7" s="101" customFormat="1" ht="15.75" customHeight="1">
      <c r="A614" s="242"/>
      <c r="B614" s="103" t="s">
        <v>328</v>
      </c>
      <c r="C614" s="102" t="s">
        <v>9</v>
      </c>
      <c r="D614" s="177">
        <v>200</v>
      </c>
      <c r="E614" s="70"/>
      <c r="F614" s="70"/>
      <c r="G614" s="70"/>
    </row>
    <row r="615" spans="1:7" ht="14.25" customHeight="1">
      <c r="A615" s="240"/>
      <c r="B615" s="7" t="s">
        <v>6</v>
      </c>
      <c r="C615" s="48">
        <v>70</v>
      </c>
      <c r="D615" s="159">
        <f t="shared" ref="D615:G615" si="243">D616+D617+D618+D619+D620</f>
        <v>890</v>
      </c>
      <c r="E615" s="41">
        <f t="shared" si="243"/>
        <v>0</v>
      </c>
      <c r="F615" s="41">
        <f t="shared" si="243"/>
        <v>0</v>
      </c>
      <c r="G615" s="41">
        <f t="shared" si="243"/>
        <v>0</v>
      </c>
    </row>
    <row r="616" spans="1:7" ht="16.5" customHeight="1">
      <c r="A616" s="240"/>
      <c r="B616" s="7" t="s">
        <v>409</v>
      </c>
      <c r="C616" s="14" t="s">
        <v>58</v>
      </c>
      <c r="D616" s="159">
        <v>710</v>
      </c>
      <c r="E616" s="41"/>
      <c r="F616" s="41"/>
      <c r="G616" s="41"/>
    </row>
    <row r="617" spans="1:7" ht="16.5" customHeight="1">
      <c r="A617" s="240"/>
      <c r="B617" s="7" t="s">
        <v>373</v>
      </c>
      <c r="C617" s="14" t="s">
        <v>63</v>
      </c>
      <c r="D617" s="159">
        <v>180</v>
      </c>
      <c r="E617" s="41"/>
      <c r="F617" s="41"/>
      <c r="G617" s="41"/>
    </row>
    <row r="618" spans="1:7" ht="16.5" hidden="1" customHeight="1">
      <c r="A618" s="240"/>
      <c r="B618" s="7" t="s">
        <v>415</v>
      </c>
      <c r="C618" s="14" t="s">
        <v>414</v>
      </c>
      <c r="D618" s="159"/>
      <c r="E618" s="41"/>
      <c r="F618" s="41"/>
      <c r="G618" s="41"/>
    </row>
    <row r="619" spans="1:7" ht="15" hidden="1" customHeight="1">
      <c r="A619" s="240"/>
      <c r="B619" s="7" t="s">
        <v>365</v>
      </c>
      <c r="C619" s="14" t="s">
        <v>32</v>
      </c>
      <c r="D619" s="159"/>
      <c r="E619" s="41"/>
      <c r="F619" s="41"/>
      <c r="G619" s="41"/>
    </row>
    <row r="620" spans="1:7" ht="14.25" hidden="1" customHeight="1">
      <c r="A620" s="240"/>
      <c r="B620" s="103" t="s">
        <v>374</v>
      </c>
      <c r="C620" s="102">
        <v>71.03</v>
      </c>
      <c r="D620" s="159"/>
      <c r="E620" s="41"/>
      <c r="F620" s="41"/>
      <c r="G620" s="41"/>
    </row>
    <row r="621" spans="1:7" ht="25.5">
      <c r="A621" s="67">
        <v>4.2</v>
      </c>
      <c r="B621" s="33" t="s">
        <v>447</v>
      </c>
      <c r="C621" s="17" t="s">
        <v>79</v>
      </c>
      <c r="D621" s="11">
        <f t="shared" ref="D621:G625" si="244">D629+D637+D645+D665+D683+D691+D699+D673+D653+D658+D678</f>
        <v>17352</v>
      </c>
      <c r="E621" s="11">
        <f t="shared" si="244"/>
        <v>17731</v>
      </c>
      <c r="F621" s="11">
        <f t="shared" si="244"/>
        <v>18485</v>
      </c>
      <c r="G621" s="11">
        <f t="shared" si="244"/>
        <v>18530</v>
      </c>
    </row>
    <row r="622" spans="1:7">
      <c r="A622" s="67"/>
      <c r="B622" s="25" t="s">
        <v>19</v>
      </c>
      <c r="C622" s="30"/>
      <c r="D622" s="29">
        <f t="shared" si="244"/>
        <v>17300</v>
      </c>
      <c r="E622" s="29">
        <f t="shared" si="244"/>
        <v>17731</v>
      </c>
      <c r="F622" s="29">
        <f t="shared" si="244"/>
        <v>18485</v>
      </c>
      <c r="G622" s="29">
        <f t="shared" si="244"/>
        <v>18530</v>
      </c>
    </row>
    <row r="623" spans="1:7">
      <c r="A623" s="67"/>
      <c r="B623" s="12" t="s">
        <v>4</v>
      </c>
      <c r="C623" s="18">
        <v>1</v>
      </c>
      <c r="D623" s="11">
        <f t="shared" si="244"/>
        <v>17300</v>
      </c>
      <c r="E623" s="11">
        <f t="shared" si="244"/>
        <v>17731</v>
      </c>
      <c r="F623" s="11">
        <f t="shared" si="244"/>
        <v>18485</v>
      </c>
      <c r="G623" s="11">
        <f t="shared" si="244"/>
        <v>18530</v>
      </c>
    </row>
    <row r="624" spans="1:7">
      <c r="A624" s="67"/>
      <c r="B624" s="12" t="s">
        <v>3</v>
      </c>
      <c r="C624" s="18">
        <v>10</v>
      </c>
      <c r="D624" s="11">
        <f t="shared" si="244"/>
        <v>11411</v>
      </c>
      <c r="E624" s="11">
        <f t="shared" si="244"/>
        <v>11815</v>
      </c>
      <c r="F624" s="11">
        <f t="shared" si="244"/>
        <v>12150</v>
      </c>
      <c r="G624" s="11">
        <f t="shared" si="244"/>
        <v>12170</v>
      </c>
    </row>
    <row r="625" spans="1:7">
      <c r="A625" s="67"/>
      <c r="B625" s="12" t="s">
        <v>2</v>
      </c>
      <c r="C625" s="18">
        <v>20</v>
      </c>
      <c r="D625" s="11">
        <f t="shared" si="244"/>
        <v>5889</v>
      </c>
      <c r="E625" s="11">
        <f t="shared" si="244"/>
        <v>5916</v>
      </c>
      <c r="F625" s="11">
        <f t="shared" si="244"/>
        <v>6335</v>
      </c>
      <c r="G625" s="11">
        <f t="shared" si="244"/>
        <v>6360</v>
      </c>
    </row>
    <row r="626" spans="1:7">
      <c r="A626" s="67"/>
      <c r="B626" s="12" t="s">
        <v>8</v>
      </c>
      <c r="C626" s="18" t="s">
        <v>7</v>
      </c>
      <c r="D626" s="158">
        <f t="shared" ref="D626:G626" si="245">D634+D642+D650+D670+D688+D696+D704</f>
        <v>0</v>
      </c>
      <c r="E626" s="11">
        <f t="shared" si="245"/>
        <v>0</v>
      </c>
      <c r="F626" s="11">
        <f t="shared" si="245"/>
        <v>0</v>
      </c>
      <c r="G626" s="11">
        <f t="shared" si="245"/>
        <v>0</v>
      </c>
    </row>
    <row r="627" spans="1:7">
      <c r="A627" s="67"/>
      <c r="B627" s="42" t="s">
        <v>16</v>
      </c>
      <c r="C627" s="45"/>
      <c r="D627" s="219">
        <f t="shared" ref="D627:G628" si="246">D635+D643+D651+D671+D689+D697+D705+D663</f>
        <v>52</v>
      </c>
      <c r="E627" s="26">
        <f t="shared" si="246"/>
        <v>0</v>
      </c>
      <c r="F627" s="26">
        <f t="shared" si="246"/>
        <v>0</v>
      </c>
      <c r="G627" s="26">
        <f t="shared" si="246"/>
        <v>0</v>
      </c>
    </row>
    <row r="628" spans="1:7">
      <c r="A628" s="67"/>
      <c r="B628" s="12" t="s">
        <v>6</v>
      </c>
      <c r="C628" s="18">
        <v>70</v>
      </c>
      <c r="D628" s="158">
        <f t="shared" si="246"/>
        <v>52</v>
      </c>
      <c r="E628" s="11">
        <f t="shared" si="246"/>
        <v>0</v>
      </c>
      <c r="F628" s="11">
        <f t="shared" si="246"/>
        <v>0</v>
      </c>
      <c r="G628" s="11">
        <f t="shared" si="246"/>
        <v>0</v>
      </c>
    </row>
    <row r="629" spans="1:7">
      <c r="A629" s="67" t="s">
        <v>85</v>
      </c>
      <c r="B629" s="12" t="s">
        <v>352</v>
      </c>
      <c r="C629" s="18" t="s">
        <v>84</v>
      </c>
      <c r="D629" s="158">
        <f t="shared" ref="D629:G629" si="247">D630+D635</f>
        <v>4150</v>
      </c>
      <c r="E629" s="11">
        <f t="shared" si="247"/>
        <v>4200</v>
      </c>
      <c r="F629" s="11">
        <f t="shared" si="247"/>
        <v>4350</v>
      </c>
      <c r="G629" s="11">
        <f t="shared" si="247"/>
        <v>4350</v>
      </c>
    </row>
    <row r="630" spans="1:7">
      <c r="A630" s="67"/>
      <c r="B630" s="25" t="s">
        <v>19</v>
      </c>
      <c r="C630" s="30"/>
      <c r="D630" s="194">
        <f t="shared" ref="D630:G630" si="248">D631</f>
        <v>4150</v>
      </c>
      <c r="E630" s="29">
        <f t="shared" si="248"/>
        <v>4200</v>
      </c>
      <c r="F630" s="29">
        <f t="shared" si="248"/>
        <v>4350</v>
      </c>
      <c r="G630" s="29">
        <f t="shared" si="248"/>
        <v>4350</v>
      </c>
    </row>
    <row r="631" spans="1:7">
      <c r="A631" s="67"/>
      <c r="B631" s="10" t="s">
        <v>4</v>
      </c>
      <c r="C631" s="17">
        <v>1</v>
      </c>
      <c r="D631" s="198">
        <f t="shared" ref="D631:G631" si="249">D632+D633+D634</f>
        <v>4150</v>
      </c>
      <c r="E631" s="28">
        <f t="shared" si="249"/>
        <v>4200</v>
      </c>
      <c r="F631" s="28">
        <f t="shared" si="249"/>
        <v>4350</v>
      </c>
      <c r="G631" s="28">
        <f t="shared" si="249"/>
        <v>4350</v>
      </c>
    </row>
    <row r="632" spans="1:7">
      <c r="A632" s="240"/>
      <c r="B632" s="7" t="s">
        <v>3</v>
      </c>
      <c r="C632" s="14">
        <v>10</v>
      </c>
      <c r="D632" s="159">
        <v>3150</v>
      </c>
      <c r="E632" s="41">
        <v>3200</v>
      </c>
      <c r="F632" s="41">
        <v>3250</v>
      </c>
      <c r="G632" s="41">
        <v>3250</v>
      </c>
    </row>
    <row r="633" spans="1:7" ht="13.5" customHeight="1">
      <c r="A633" s="240"/>
      <c r="B633" s="7" t="s">
        <v>2</v>
      </c>
      <c r="C633" s="14">
        <v>20</v>
      </c>
      <c r="D633" s="159">
        <v>1000</v>
      </c>
      <c r="E633" s="41">
        <v>1000</v>
      </c>
      <c r="F633" s="41">
        <v>1100</v>
      </c>
      <c r="G633" s="41">
        <v>1100</v>
      </c>
    </row>
    <row r="634" spans="1:7" ht="14.25" hidden="1" customHeight="1">
      <c r="A634" s="240"/>
      <c r="B634" s="15" t="s">
        <v>8</v>
      </c>
      <c r="C634" s="14" t="s">
        <v>7</v>
      </c>
      <c r="D634" s="159"/>
      <c r="E634" s="41"/>
      <c r="F634" s="41"/>
      <c r="G634" s="41"/>
    </row>
    <row r="635" spans="1:7" ht="17.25" hidden="1" customHeight="1">
      <c r="A635" s="240"/>
      <c r="B635" s="42" t="s">
        <v>16</v>
      </c>
      <c r="C635" s="27"/>
      <c r="D635" s="216">
        <f t="shared" ref="D635:G635" si="250">D636</f>
        <v>0</v>
      </c>
      <c r="E635" s="46">
        <f t="shared" si="250"/>
        <v>0</v>
      </c>
      <c r="F635" s="46">
        <f t="shared" si="250"/>
        <v>0</v>
      </c>
      <c r="G635" s="46">
        <f t="shared" si="250"/>
        <v>0</v>
      </c>
    </row>
    <row r="636" spans="1:7" ht="18.75" hidden="1" customHeight="1">
      <c r="A636" s="240"/>
      <c r="B636" s="7" t="s">
        <v>6</v>
      </c>
      <c r="C636" s="14">
        <v>70</v>
      </c>
      <c r="D636" s="159">
        <v>0</v>
      </c>
      <c r="E636" s="41"/>
      <c r="F636" s="41"/>
      <c r="G636" s="41"/>
    </row>
    <row r="637" spans="1:7">
      <c r="A637" s="67" t="s">
        <v>83</v>
      </c>
      <c r="B637" s="12" t="s">
        <v>353</v>
      </c>
      <c r="C637" s="18" t="s">
        <v>82</v>
      </c>
      <c r="D637" s="158">
        <f t="shared" ref="D637:G637" si="251">D638+D643</f>
        <v>2500</v>
      </c>
      <c r="E637" s="11">
        <f t="shared" si="251"/>
        <v>2550</v>
      </c>
      <c r="F637" s="11">
        <f t="shared" si="251"/>
        <v>2650</v>
      </c>
      <c r="G637" s="11">
        <f t="shared" si="251"/>
        <v>2650</v>
      </c>
    </row>
    <row r="638" spans="1:7">
      <c r="A638" s="67"/>
      <c r="B638" s="25" t="s">
        <v>19</v>
      </c>
      <c r="C638" s="30"/>
      <c r="D638" s="194">
        <f t="shared" ref="D638:G638" si="252">D639</f>
        <v>2500</v>
      </c>
      <c r="E638" s="29">
        <f t="shared" si="252"/>
        <v>2550</v>
      </c>
      <c r="F638" s="29">
        <f t="shared" si="252"/>
        <v>2650</v>
      </c>
      <c r="G638" s="29">
        <f t="shared" si="252"/>
        <v>2650</v>
      </c>
    </row>
    <row r="639" spans="1:7">
      <c r="A639" s="67"/>
      <c r="B639" s="10" t="s">
        <v>4</v>
      </c>
      <c r="C639" s="17">
        <v>1</v>
      </c>
      <c r="D639" s="198">
        <f t="shared" ref="D639:G639" si="253">D640+D641+D642</f>
        <v>2500</v>
      </c>
      <c r="E639" s="28">
        <f t="shared" si="253"/>
        <v>2550</v>
      </c>
      <c r="F639" s="28">
        <f t="shared" si="253"/>
        <v>2650</v>
      </c>
      <c r="G639" s="28">
        <f t="shared" si="253"/>
        <v>2650</v>
      </c>
    </row>
    <row r="640" spans="1:7">
      <c r="A640" s="240"/>
      <c r="B640" s="7" t="s">
        <v>3</v>
      </c>
      <c r="C640" s="14">
        <v>10</v>
      </c>
      <c r="D640" s="159">
        <v>1600</v>
      </c>
      <c r="E640" s="41">
        <v>1650</v>
      </c>
      <c r="F640" s="41">
        <v>1700</v>
      </c>
      <c r="G640" s="41">
        <v>1700</v>
      </c>
    </row>
    <row r="641" spans="1:7" ht="17.25" customHeight="1">
      <c r="A641" s="240"/>
      <c r="B641" s="7" t="s">
        <v>2</v>
      </c>
      <c r="C641" s="14">
        <v>20</v>
      </c>
      <c r="D641" s="159">
        <v>900</v>
      </c>
      <c r="E641" s="41">
        <v>900</v>
      </c>
      <c r="F641" s="41">
        <v>950</v>
      </c>
      <c r="G641" s="41">
        <v>950</v>
      </c>
    </row>
    <row r="642" spans="1:7" ht="15" hidden="1" customHeight="1">
      <c r="A642" s="240"/>
      <c r="B642" s="15" t="s">
        <v>8</v>
      </c>
      <c r="C642" s="14" t="s">
        <v>7</v>
      </c>
      <c r="D642" s="159"/>
      <c r="E642" s="41"/>
      <c r="F642" s="41"/>
      <c r="G642" s="41"/>
    </row>
    <row r="643" spans="1:7" hidden="1">
      <c r="A643" s="240"/>
      <c r="B643" s="42" t="s">
        <v>16</v>
      </c>
      <c r="C643" s="27"/>
      <c r="D643" s="216">
        <f t="shared" ref="D643:G643" si="254">D644</f>
        <v>0</v>
      </c>
      <c r="E643" s="46">
        <f t="shared" si="254"/>
        <v>0</v>
      </c>
      <c r="F643" s="46">
        <f t="shared" si="254"/>
        <v>0</v>
      </c>
      <c r="G643" s="46">
        <f t="shared" si="254"/>
        <v>0</v>
      </c>
    </row>
    <row r="644" spans="1:7" hidden="1">
      <c r="A644" s="240"/>
      <c r="B644" s="7" t="s">
        <v>6</v>
      </c>
      <c r="C644" s="14">
        <v>70</v>
      </c>
      <c r="D644" s="159">
        <v>0</v>
      </c>
      <c r="E644" s="41"/>
      <c r="F644" s="41"/>
      <c r="G644" s="41"/>
    </row>
    <row r="645" spans="1:7" ht="25.5">
      <c r="A645" s="67" t="s">
        <v>444</v>
      </c>
      <c r="B645" s="33" t="s">
        <v>354</v>
      </c>
      <c r="C645" s="18" t="s">
        <v>81</v>
      </c>
      <c r="D645" s="158">
        <f t="shared" ref="D645:G645" si="255">D646+D651</f>
        <v>5670</v>
      </c>
      <c r="E645" s="11">
        <f t="shared" si="255"/>
        <v>5700</v>
      </c>
      <c r="F645" s="11">
        <f t="shared" si="255"/>
        <v>5800</v>
      </c>
      <c r="G645" s="11">
        <f t="shared" si="255"/>
        <v>5800</v>
      </c>
    </row>
    <row r="646" spans="1:7">
      <c r="A646" s="67"/>
      <c r="B646" s="25" t="s">
        <v>19</v>
      </c>
      <c r="C646" s="30"/>
      <c r="D646" s="194">
        <f t="shared" ref="D646:G646" si="256">D647</f>
        <v>5670</v>
      </c>
      <c r="E646" s="29">
        <f t="shared" si="256"/>
        <v>5700</v>
      </c>
      <c r="F646" s="29">
        <f t="shared" si="256"/>
        <v>5800</v>
      </c>
      <c r="G646" s="29">
        <f t="shared" si="256"/>
        <v>5800</v>
      </c>
    </row>
    <row r="647" spans="1:7">
      <c r="A647" s="67"/>
      <c r="B647" s="10" t="s">
        <v>4</v>
      </c>
      <c r="C647" s="17">
        <v>1</v>
      </c>
      <c r="D647" s="198">
        <f t="shared" ref="D647:G647" si="257">D648+D649+D650</f>
        <v>5670</v>
      </c>
      <c r="E647" s="28">
        <f t="shared" si="257"/>
        <v>5700</v>
      </c>
      <c r="F647" s="28">
        <f t="shared" si="257"/>
        <v>5800</v>
      </c>
      <c r="G647" s="28">
        <f t="shared" si="257"/>
        <v>5800</v>
      </c>
    </row>
    <row r="648" spans="1:7">
      <c r="A648" s="240"/>
      <c r="B648" s="7" t="s">
        <v>3</v>
      </c>
      <c r="C648" s="14">
        <v>10</v>
      </c>
      <c r="D648" s="159">
        <v>3770</v>
      </c>
      <c r="E648" s="41">
        <v>3800</v>
      </c>
      <c r="F648" s="41">
        <v>3850</v>
      </c>
      <c r="G648" s="41">
        <v>3850</v>
      </c>
    </row>
    <row r="649" spans="1:7">
      <c r="A649" s="240"/>
      <c r="B649" s="7" t="s">
        <v>2</v>
      </c>
      <c r="C649" s="14">
        <v>20</v>
      </c>
      <c r="D649" s="159">
        <v>1900</v>
      </c>
      <c r="E649" s="41">
        <v>1900</v>
      </c>
      <c r="F649" s="41">
        <v>1950</v>
      </c>
      <c r="G649" s="41">
        <v>1950</v>
      </c>
    </row>
    <row r="650" spans="1:7" ht="16.5" hidden="1" customHeight="1">
      <c r="A650" s="240"/>
      <c r="B650" s="15" t="s">
        <v>8</v>
      </c>
      <c r="C650" s="14" t="s">
        <v>7</v>
      </c>
      <c r="D650" s="159"/>
      <c r="E650" s="41"/>
      <c r="F650" s="41"/>
      <c r="G650" s="41"/>
    </row>
    <row r="651" spans="1:7" ht="12" hidden="1" customHeight="1">
      <c r="A651" s="240"/>
      <c r="B651" s="42" t="s">
        <v>16</v>
      </c>
      <c r="C651" s="27"/>
      <c r="D651" s="216">
        <f t="shared" ref="D651:G651" si="258">D652</f>
        <v>0</v>
      </c>
      <c r="E651" s="46">
        <f t="shared" si="258"/>
        <v>0</v>
      </c>
      <c r="F651" s="46">
        <f t="shared" si="258"/>
        <v>0</v>
      </c>
      <c r="G651" s="46">
        <f t="shared" si="258"/>
        <v>0</v>
      </c>
    </row>
    <row r="652" spans="1:7" ht="13.5" hidden="1" customHeight="1">
      <c r="A652" s="240"/>
      <c r="B652" s="7" t="s">
        <v>6</v>
      </c>
      <c r="C652" s="14">
        <v>70</v>
      </c>
      <c r="D652" s="159">
        <v>0</v>
      </c>
      <c r="E652" s="41">
        <v>0</v>
      </c>
      <c r="F652" s="41">
        <v>0</v>
      </c>
      <c r="G652" s="41">
        <v>0</v>
      </c>
    </row>
    <row r="653" spans="1:7" ht="13.5" customHeight="1">
      <c r="A653" s="248" t="s">
        <v>445</v>
      </c>
      <c r="B653" s="33" t="s">
        <v>446</v>
      </c>
      <c r="C653" s="184" t="s">
        <v>81</v>
      </c>
      <c r="D653" s="199">
        <f t="shared" ref="D653:G654" si="259">D654</f>
        <v>224</v>
      </c>
      <c r="E653" s="162">
        <f t="shared" si="259"/>
        <v>261</v>
      </c>
      <c r="F653" s="162">
        <f t="shared" si="259"/>
        <v>270</v>
      </c>
      <c r="G653" s="162">
        <f t="shared" si="259"/>
        <v>270</v>
      </c>
    </row>
    <row r="654" spans="1:7" ht="13.5" customHeight="1">
      <c r="A654" s="248"/>
      <c r="B654" s="25" t="s">
        <v>19</v>
      </c>
      <c r="C654" s="30"/>
      <c r="D654" s="196">
        <f t="shared" si="259"/>
        <v>224</v>
      </c>
      <c r="E654" s="35">
        <f t="shared" si="259"/>
        <v>261</v>
      </c>
      <c r="F654" s="35">
        <f t="shared" si="259"/>
        <v>270</v>
      </c>
      <c r="G654" s="35">
        <f t="shared" si="259"/>
        <v>270</v>
      </c>
    </row>
    <row r="655" spans="1:7" ht="13.5" customHeight="1">
      <c r="A655" s="248"/>
      <c r="B655" s="10" t="s">
        <v>4</v>
      </c>
      <c r="C655" s="17">
        <v>1</v>
      </c>
      <c r="D655" s="199">
        <f t="shared" ref="D655:G655" si="260">D656+D657</f>
        <v>224</v>
      </c>
      <c r="E655" s="162">
        <f t="shared" si="260"/>
        <v>261</v>
      </c>
      <c r="F655" s="162">
        <f t="shared" si="260"/>
        <v>270</v>
      </c>
      <c r="G655" s="162">
        <f t="shared" si="260"/>
        <v>270</v>
      </c>
    </row>
    <row r="656" spans="1:7" ht="13.5" customHeight="1">
      <c r="A656" s="240"/>
      <c r="B656" s="7" t="s">
        <v>3</v>
      </c>
      <c r="C656" s="14">
        <v>10</v>
      </c>
      <c r="D656" s="159">
        <v>124</v>
      </c>
      <c r="E656" s="41">
        <v>135</v>
      </c>
      <c r="F656" s="41">
        <v>140</v>
      </c>
      <c r="G656" s="41">
        <v>140</v>
      </c>
    </row>
    <row r="657" spans="1:10" ht="13.5" customHeight="1">
      <c r="A657" s="240"/>
      <c r="B657" s="7" t="s">
        <v>2</v>
      </c>
      <c r="C657" s="14">
        <v>20</v>
      </c>
      <c r="D657" s="159">
        <v>100</v>
      </c>
      <c r="E657" s="41">
        <v>126</v>
      </c>
      <c r="F657" s="41">
        <v>130</v>
      </c>
      <c r="G657" s="41">
        <v>130</v>
      </c>
    </row>
    <row r="658" spans="1:10" ht="27" customHeight="1">
      <c r="A658" s="248" t="s">
        <v>449</v>
      </c>
      <c r="B658" s="183" t="s">
        <v>448</v>
      </c>
      <c r="C658" s="184" t="s">
        <v>81</v>
      </c>
      <c r="D658" s="199">
        <f>D659+D663</f>
        <v>452</v>
      </c>
      <c r="E658" s="162">
        <f t="shared" ref="D658:G659" si="261">E659</f>
        <v>600</v>
      </c>
      <c r="F658" s="162">
        <f t="shared" si="261"/>
        <v>650</v>
      </c>
      <c r="G658" s="162">
        <f t="shared" si="261"/>
        <v>650</v>
      </c>
    </row>
    <row r="659" spans="1:10" ht="13.5" customHeight="1">
      <c r="A659" s="240"/>
      <c r="B659" s="25" t="s">
        <v>19</v>
      </c>
      <c r="C659" s="30"/>
      <c r="D659" s="196">
        <f t="shared" si="261"/>
        <v>400</v>
      </c>
      <c r="E659" s="35">
        <f t="shared" si="261"/>
        <v>600</v>
      </c>
      <c r="F659" s="35">
        <f t="shared" si="261"/>
        <v>650</v>
      </c>
      <c r="G659" s="35">
        <f t="shared" si="261"/>
        <v>650</v>
      </c>
    </row>
    <row r="660" spans="1:10" ht="13.5" customHeight="1">
      <c r="A660" s="240"/>
      <c r="B660" s="10" t="s">
        <v>4</v>
      </c>
      <c r="C660" s="17">
        <v>1</v>
      </c>
      <c r="D660" s="199">
        <f t="shared" ref="D660:G660" si="262">D661+D662</f>
        <v>400</v>
      </c>
      <c r="E660" s="162">
        <f t="shared" si="262"/>
        <v>600</v>
      </c>
      <c r="F660" s="162">
        <f t="shared" si="262"/>
        <v>650</v>
      </c>
      <c r="G660" s="162">
        <f t="shared" si="262"/>
        <v>650</v>
      </c>
    </row>
    <row r="661" spans="1:10" ht="13.5" customHeight="1">
      <c r="A661" s="240"/>
      <c r="B661" s="7" t="s">
        <v>3</v>
      </c>
      <c r="C661" s="14">
        <v>10</v>
      </c>
      <c r="D661" s="159">
        <v>0</v>
      </c>
      <c r="E661" s="41">
        <v>200</v>
      </c>
      <c r="F661" s="41">
        <v>200</v>
      </c>
      <c r="G661" s="41">
        <v>200</v>
      </c>
    </row>
    <row r="662" spans="1:10" ht="13.5" customHeight="1">
      <c r="A662" s="240"/>
      <c r="B662" s="7" t="s">
        <v>2</v>
      </c>
      <c r="C662" s="14">
        <v>20</v>
      </c>
      <c r="D662" s="159">
        <v>400</v>
      </c>
      <c r="E662" s="41">
        <v>400</v>
      </c>
      <c r="F662" s="41">
        <v>450</v>
      </c>
      <c r="G662" s="41">
        <v>450</v>
      </c>
    </row>
    <row r="663" spans="1:10" ht="13.5" customHeight="1">
      <c r="A663" s="240"/>
      <c r="B663" s="42" t="s">
        <v>16</v>
      </c>
      <c r="C663" s="108"/>
      <c r="D663" s="212">
        <f t="shared" ref="D663:G663" si="263">D664</f>
        <v>52</v>
      </c>
      <c r="E663" s="135">
        <f t="shared" si="263"/>
        <v>0</v>
      </c>
      <c r="F663" s="135">
        <f t="shared" si="263"/>
        <v>0</v>
      </c>
      <c r="G663" s="135">
        <f t="shared" si="263"/>
        <v>0</v>
      </c>
    </row>
    <row r="664" spans="1:10" ht="13.5" customHeight="1">
      <c r="A664" s="240"/>
      <c r="B664" s="7" t="s">
        <v>6</v>
      </c>
      <c r="C664" s="14">
        <v>70</v>
      </c>
      <c r="D664" s="159">
        <v>52</v>
      </c>
      <c r="E664" s="41"/>
      <c r="F664" s="41"/>
      <c r="G664" s="41"/>
    </row>
    <row r="665" spans="1:10" ht="25.5">
      <c r="A665" s="67" t="s">
        <v>440</v>
      </c>
      <c r="B665" s="33" t="s">
        <v>438</v>
      </c>
      <c r="C665" s="17" t="s">
        <v>439</v>
      </c>
      <c r="D665" s="158">
        <f t="shared" ref="D665:G665" si="264">D666+D671</f>
        <v>2171</v>
      </c>
      <c r="E665" s="11">
        <f t="shared" si="264"/>
        <v>2180</v>
      </c>
      <c r="F665" s="11">
        <f t="shared" si="264"/>
        <v>2225</v>
      </c>
      <c r="G665" s="11">
        <f t="shared" si="264"/>
        <v>2250</v>
      </c>
      <c r="I665" s="172"/>
      <c r="J665" s="172"/>
    </row>
    <row r="666" spans="1:10">
      <c r="A666" s="67"/>
      <c r="B666" s="25" t="s">
        <v>19</v>
      </c>
      <c r="C666" s="30"/>
      <c r="D666" s="194">
        <f t="shared" ref="D666:G666" si="265">D667</f>
        <v>2171</v>
      </c>
      <c r="E666" s="29">
        <f t="shared" si="265"/>
        <v>2180</v>
      </c>
      <c r="F666" s="29">
        <f t="shared" si="265"/>
        <v>2225</v>
      </c>
      <c r="G666" s="29">
        <f t="shared" si="265"/>
        <v>2250</v>
      </c>
    </row>
    <row r="667" spans="1:10">
      <c r="A667" s="67"/>
      <c r="B667" s="10" t="s">
        <v>4</v>
      </c>
      <c r="C667" s="17">
        <v>1</v>
      </c>
      <c r="D667" s="198">
        <f t="shared" ref="D667:G667" si="266">D668+D669+D670</f>
        <v>2171</v>
      </c>
      <c r="E667" s="28">
        <f t="shared" si="266"/>
        <v>2180</v>
      </c>
      <c r="F667" s="28">
        <f t="shared" si="266"/>
        <v>2225</v>
      </c>
      <c r="G667" s="28">
        <f t="shared" si="266"/>
        <v>2250</v>
      </c>
      <c r="I667" s="172"/>
      <c r="J667" s="172"/>
    </row>
    <row r="668" spans="1:10">
      <c r="A668" s="240"/>
      <c r="B668" s="7" t="s">
        <v>3</v>
      </c>
      <c r="C668" s="14">
        <v>10</v>
      </c>
      <c r="D668" s="159">
        <v>1551</v>
      </c>
      <c r="E668" s="41">
        <v>1560</v>
      </c>
      <c r="F668" s="41">
        <v>1600</v>
      </c>
      <c r="G668" s="41">
        <v>1600</v>
      </c>
      <c r="I668" s="86"/>
    </row>
    <row r="669" spans="1:10" ht="12" customHeight="1">
      <c r="A669" s="240"/>
      <c r="B669" s="7" t="s">
        <v>2</v>
      </c>
      <c r="C669" s="14">
        <v>20</v>
      </c>
      <c r="D669" s="159">
        <v>620</v>
      </c>
      <c r="E669" s="41">
        <v>620</v>
      </c>
      <c r="F669" s="41">
        <v>625</v>
      </c>
      <c r="G669" s="41">
        <v>650</v>
      </c>
    </row>
    <row r="670" spans="1:10" ht="16.5" hidden="1" customHeight="1">
      <c r="A670" s="240"/>
      <c r="B670" s="15" t="s">
        <v>8</v>
      </c>
      <c r="C670" s="14" t="s">
        <v>7</v>
      </c>
      <c r="D670" s="159"/>
      <c r="E670" s="41"/>
      <c r="F670" s="41"/>
      <c r="G670" s="41"/>
    </row>
    <row r="671" spans="1:10" ht="14.25" hidden="1" customHeight="1">
      <c r="A671" s="240"/>
      <c r="B671" s="42" t="s">
        <v>16</v>
      </c>
      <c r="C671" s="27"/>
      <c r="D671" s="216">
        <f t="shared" ref="D671:G671" si="267">D672</f>
        <v>0</v>
      </c>
      <c r="E671" s="46">
        <f t="shared" si="267"/>
        <v>0</v>
      </c>
      <c r="F671" s="46">
        <f t="shared" si="267"/>
        <v>0</v>
      </c>
      <c r="G671" s="46">
        <f t="shared" si="267"/>
        <v>0</v>
      </c>
    </row>
    <row r="672" spans="1:10" ht="12.75" hidden="1" customHeight="1">
      <c r="A672" s="240"/>
      <c r="B672" s="7" t="s">
        <v>6</v>
      </c>
      <c r="C672" s="14">
        <v>70</v>
      </c>
      <c r="D672" s="159"/>
      <c r="E672" s="41"/>
      <c r="F672" s="41"/>
      <c r="G672" s="41"/>
    </row>
    <row r="673" spans="1:7" ht="16.5" customHeight="1">
      <c r="A673" s="248" t="s">
        <v>442</v>
      </c>
      <c r="B673" s="186" t="s">
        <v>441</v>
      </c>
      <c r="C673" s="163" t="s">
        <v>443</v>
      </c>
      <c r="D673" s="192">
        <f t="shared" ref="D673:G674" si="268">D674</f>
        <v>135</v>
      </c>
      <c r="E673" s="164">
        <f t="shared" si="268"/>
        <v>140</v>
      </c>
      <c r="F673" s="164">
        <f t="shared" si="268"/>
        <v>150</v>
      </c>
      <c r="G673" s="164">
        <f t="shared" si="268"/>
        <v>160</v>
      </c>
    </row>
    <row r="674" spans="1:7" ht="12.75" customHeight="1">
      <c r="A674" s="240"/>
      <c r="B674" s="25" t="s">
        <v>19</v>
      </c>
      <c r="C674" s="30"/>
      <c r="D674" s="194">
        <f t="shared" si="268"/>
        <v>135</v>
      </c>
      <c r="E674" s="29">
        <f t="shared" si="268"/>
        <v>140</v>
      </c>
      <c r="F674" s="29">
        <f t="shared" si="268"/>
        <v>150</v>
      </c>
      <c r="G674" s="29">
        <f t="shared" si="268"/>
        <v>160</v>
      </c>
    </row>
    <row r="675" spans="1:7" ht="12.75" customHeight="1">
      <c r="A675" s="240"/>
      <c r="B675" s="10" t="s">
        <v>4</v>
      </c>
      <c r="C675" s="17">
        <v>1</v>
      </c>
      <c r="D675" s="199">
        <f t="shared" ref="D675:G675" si="269">D676+D677</f>
        <v>135</v>
      </c>
      <c r="E675" s="162">
        <f t="shared" si="269"/>
        <v>140</v>
      </c>
      <c r="F675" s="162">
        <f t="shared" si="269"/>
        <v>150</v>
      </c>
      <c r="G675" s="162">
        <f t="shared" si="269"/>
        <v>160</v>
      </c>
    </row>
    <row r="676" spans="1:7" ht="12.75" customHeight="1">
      <c r="A676" s="240"/>
      <c r="B676" s="7" t="s">
        <v>3</v>
      </c>
      <c r="C676" s="14">
        <v>10</v>
      </c>
      <c r="D676" s="159">
        <v>116</v>
      </c>
      <c r="E676" s="41">
        <v>120</v>
      </c>
      <c r="F676" s="41">
        <v>130</v>
      </c>
      <c r="G676" s="41">
        <v>140</v>
      </c>
    </row>
    <row r="677" spans="1:7" ht="12.75" customHeight="1">
      <c r="A677" s="240"/>
      <c r="B677" s="7" t="s">
        <v>2</v>
      </c>
      <c r="C677" s="14">
        <v>20</v>
      </c>
      <c r="D677" s="159">
        <v>19</v>
      </c>
      <c r="E677" s="41">
        <v>20</v>
      </c>
      <c r="F677" s="41">
        <v>20</v>
      </c>
      <c r="G677" s="41">
        <v>20</v>
      </c>
    </row>
    <row r="678" spans="1:7" ht="12.75" customHeight="1">
      <c r="A678" s="248" t="s">
        <v>450</v>
      </c>
      <c r="B678" s="186" t="s">
        <v>451</v>
      </c>
      <c r="C678" s="163" t="s">
        <v>443</v>
      </c>
      <c r="D678" s="162">
        <f t="shared" ref="D678:G679" si="270">D679</f>
        <v>400</v>
      </c>
      <c r="E678" s="162">
        <f t="shared" si="270"/>
        <v>450</v>
      </c>
      <c r="F678" s="162">
        <f t="shared" si="270"/>
        <v>550</v>
      </c>
      <c r="G678" s="162">
        <f t="shared" si="270"/>
        <v>550</v>
      </c>
    </row>
    <row r="679" spans="1:7" ht="12.75" customHeight="1">
      <c r="A679" s="240"/>
      <c r="B679" s="25" t="s">
        <v>19</v>
      </c>
      <c r="C679" s="30"/>
      <c r="D679" s="35">
        <f t="shared" si="270"/>
        <v>400</v>
      </c>
      <c r="E679" s="35">
        <f t="shared" si="270"/>
        <v>450</v>
      </c>
      <c r="F679" s="35">
        <f t="shared" si="270"/>
        <v>550</v>
      </c>
      <c r="G679" s="35">
        <f t="shared" si="270"/>
        <v>550</v>
      </c>
    </row>
    <row r="680" spans="1:7" ht="12.75" customHeight="1">
      <c r="A680" s="240"/>
      <c r="B680" s="10" t="s">
        <v>4</v>
      </c>
      <c r="C680" s="163">
        <v>1</v>
      </c>
      <c r="D680" s="162">
        <f t="shared" ref="D680:G680" si="271">D681+D682</f>
        <v>400</v>
      </c>
      <c r="E680" s="162">
        <f t="shared" si="271"/>
        <v>450</v>
      </c>
      <c r="F680" s="162">
        <f t="shared" si="271"/>
        <v>550</v>
      </c>
      <c r="G680" s="162">
        <f t="shared" si="271"/>
        <v>550</v>
      </c>
    </row>
    <row r="681" spans="1:7" ht="12.75" customHeight="1">
      <c r="A681" s="240"/>
      <c r="B681" s="7" t="s">
        <v>3</v>
      </c>
      <c r="C681" s="14">
        <v>10</v>
      </c>
      <c r="D681" s="159">
        <v>200</v>
      </c>
      <c r="E681" s="41">
        <v>250</v>
      </c>
      <c r="F681" s="41">
        <v>300</v>
      </c>
      <c r="G681" s="41">
        <v>300</v>
      </c>
    </row>
    <row r="682" spans="1:7" ht="12.75" customHeight="1">
      <c r="A682" s="240"/>
      <c r="B682" s="7" t="s">
        <v>2</v>
      </c>
      <c r="C682" s="14">
        <v>20</v>
      </c>
      <c r="D682" s="159">
        <v>200</v>
      </c>
      <c r="E682" s="41">
        <v>200</v>
      </c>
      <c r="F682" s="41">
        <v>250</v>
      </c>
      <c r="G682" s="41">
        <v>250</v>
      </c>
    </row>
    <row r="683" spans="1:7" ht="12.75" customHeight="1">
      <c r="A683" s="252" t="s">
        <v>317</v>
      </c>
      <c r="B683" s="12" t="s">
        <v>355</v>
      </c>
      <c r="C683" s="17" t="s">
        <v>79</v>
      </c>
      <c r="D683" s="158">
        <f t="shared" ref="D683:G683" si="272">D684+D689</f>
        <v>480</v>
      </c>
      <c r="E683" s="11">
        <f t="shared" si="272"/>
        <v>480</v>
      </c>
      <c r="F683" s="11">
        <f t="shared" si="272"/>
        <v>540</v>
      </c>
      <c r="G683" s="11">
        <f t="shared" si="272"/>
        <v>550</v>
      </c>
    </row>
    <row r="684" spans="1:7" ht="12.75" customHeight="1">
      <c r="A684" s="240"/>
      <c r="B684" s="25" t="s">
        <v>19</v>
      </c>
      <c r="C684" s="30"/>
      <c r="D684" s="194">
        <f t="shared" ref="D684:G684" si="273">D685+D688</f>
        <v>480</v>
      </c>
      <c r="E684" s="29">
        <f t="shared" si="273"/>
        <v>480</v>
      </c>
      <c r="F684" s="29">
        <f t="shared" si="273"/>
        <v>540</v>
      </c>
      <c r="G684" s="29">
        <f t="shared" si="273"/>
        <v>550</v>
      </c>
    </row>
    <row r="685" spans="1:7" ht="12.75" customHeight="1">
      <c r="A685" s="240"/>
      <c r="B685" s="10" t="s">
        <v>4</v>
      </c>
      <c r="C685" s="17">
        <v>1</v>
      </c>
      <c r="D685" s="198">
        <f t="shared" ref="D685:G685" si="274">D686+D687+D688</f>
        <v>480</v>
      </c>
      <c r="E685" s="28">
        <f t="shared" si="274"/>
        <v>480</v>
      </c>
      <c r="F685" s="28">
        <f t="shared" si="274"/>
        <v>540</v>
      </c>
      <c r="G685" s="28">
        <f t="shared" si="274"/>
        <v>550</v>
      </c>
    </row>
    <row r="686" spans="1:7" ht="12.75" customHeight="1">
      <c r="A686" s="240"/>
      <c r="B686" s="7" t="s">
        <v>3</v>
      </c>
      <c r="C686" s="14">
        <v>10</v>
      </c>
      <c r="D686" s="159">
        <v>280</v>
      </c>
      <c r="E686" s="41">
        <v>280</v>
      </c>
      <c r="F686" s="41">
        <v>290</v>
      </c>
      <c r="G686" s="41">
        <v>300</v>
      </c>
    </row>
    <row r="687" spans="1:7" ht="12.75" customHeight="1">
      <c r="A687" s="240"/>
      <c r="B687" s="7" t="s">
        <v>2</v>
      </c>
      <c r="C687" s="14">
        <v>20</v>
      </c>
      <c r="D687" s="159">
        <v>200</v>
      </c>
      <c r="E687" s="41">
        <v>200</v>
      </c>
      <c r="F687" s="41">
        <v>250</v>
      </c>
      <c r="G687" s="41">
        <v>250</v>
      </c>
    </row>
    <row r="688" spans="1:7" ht="16.5" hidden="1" customHeight="1">
      <c r="A688" s="240"/>
      <c r="B688" s="121" t="s">
        <v>5</v>
      </c>
      <c r="C688" s="122">
        <v>85.01</v>
      </c>
      <c r="D688" s="209"/>
      <c r="E688" s="130"/>
      <c r="F688" s="130"/>
      <c r="G688" s="130"/>
    </row>
    <row r="689" spans="1:7" ht="12.75" hidden="1" customHeight="1">
      <c r="A689" s="240"/>
      <c r="B689" s="51" t="s">
        <v>16</v>
      </c>
      <c r="C689" s="27"/>
      <c r="D689" s="216">
        <f t="shared" ref="D689:G689" si="275">D690</f>
        <v>0</v>
      </c>
      <c r="E689" s="46">
        <f t="shared" si="275"/>
        <v>0</v>
      </c>
      <c r="F689" s="46">
        <f t="shared" si="275"/>
        <v>0</v>
      </c>
      <c r="G689" s="46">
        <f t="shared" si="275"/>
        <v>0</v>
      </c>
    </row>
    <row r="690" spans="1:7" ht="12.75" hidden="1" customHeight="1">
      <c r="A690" s="240"/>
      <c r="B690" s="7" t="s">
        <v>6</v>
      </c>
      <c r="C690" s="14">
        <v>70</v>
      </c>
      <c r="D690" s="159"/>
      <c r="E690" s="41"/>
      <c r="F690" s="41"/>
      <c r="G690" s="41"/>
    </row>
    <row r="691" spans="1:7" ht="12.75" customHeight="1">
      <c r="A691" s="240" t="s">
        <v>387</v>
      </c>
      <c r="B691" s="12" t="s">
        <v>327</v>
      </c>
      <c r="C691" s="17" t="s">
        <v>79</v>
      </c>
      <c r="D691" s="158">
        <f t="shared" ref="D691:G691" si="276">D692+D697</f>
        <v>690</v>
      </c>
      <c r="E691" s="11">
        <f t="shared" si="276"/>
        <v>690</v>
      </c>
      <c r="F691" s="11">
        <f t="shared" si="276"/>
        <v>760</v>
      </c>
      <c r="G691" s="11">
        <f t="shared" si="276"/>
        <v>760</v>
      </c>
    </row>
    <row r="692" spans="1:7" ht="12.75" customHeight="1">
      <c r="A692" s="240"/>
      <c r="B692" s="25" t="s">
        <v>19</v>
      </c>
      <c r="C692" s="30"/>
      <c r="D692" s="194">
        <f t="shared" ref="D692:G692" si="277">D693</f>
        <v>690</v>
      </c>
      <c r="E692" s="29">
        <f t="shared" si="277"/>
        <v>690</v>
      </c>
      <c r="F692" s="29">
        <f t="shared" si="277"/>
        <v>760</v>
      </c>
      <c r="G692" s="29">
        <f t="shared" si="277"/>
        <v>760</v>
      </c>
    </row>
    <row r="693" spans="1:7" ht="12.75" customHeight="1">
      <c r="A693" s="240"/>
      <c r="B693" s="10" t="s">
        <v>4</v>
      </c>
      <c r="C693" s="17">
        <v>1</v>
      </c>
      <c r="D693" s="198">
        <f t="shared" ref="D693:G693" si="278">D694+D695+D696</f>
        <v>690</v>
      </c>
      <c r="E693" s="28">
        <f t="shared" si="278"/>
        <v>690</v>
      </c>
      <c r="F693" s="28">
        <f t="shared" si="278"/>
        <v>760</v>
      </c>
      <c r="G693" s="28">
        <f t="shared" si="278"/>
        <v>760</v>
      </c>
    </row>
    <row r="694" spans="1:7" ht="12.75" customHeight="1">
      <c r="A694" s="240"/>
      <c r="B694" s="7" t="s">
        <v>3</v>
      </c>
      <c r="C694" s="14">
        <v>10</v>
      </c>
      <c r="D694" s="159">
        <v>340</v>
      </c>
      <c r="E694" s="41">
        <v>340</v>
      </c>
      <c r="F694" s="41">
        <v>390</v>
      </c>
      <c r="G694" s="41">
        <v>390</v>
      </c>
    </row>
    <row r="695" spans="1:7" ht="12.75" customHeight="1">
      <c r="A695" s="240"/>
      <c r="B695" s="7" t="s">
        <v>2</v>
      </c>
      <c r="C695" s="14">
        <v>20</v>
      </c>
      <c r="D695" s="159">
        <v>350</v>
      </c>
      <c r="E695" s="41">
        <v>350</v>
      </c>
      <c r="F695" s="41">
        <v>370</v>
      </c>
      <c r="G695" s="41">
        <v>370</v>
      </c>
    </row>
    <row r="696" spans="1:7" ht="17.25" hidden="1" customHeight="1">
      <c r="A696" s="240"/>
      <c r="B696" s="15" t="s">
        <v>8</v>
      </c>
      <c r="C696" s="14" t="s">
        <v>7</v>
      </c>
      <c r="D696" s="159"/>
      <c r="E696" s="41"/>
      <c r="F696" s="41"/>
      <c r="G696" s="41"/>
    </row>
    <row r="697" spans="1:7" ht="12.75" hidden="1" customHeight="1">
      <c r="A697" s="240"/>
      <c r="B697" s="42" t="s">
        <v>16</v>
      </c>
      <c r="C697" s="27"/>
      <c r="D697" s="216">
        <f t="shared" ref="D697:G697" si="279">D698</f>
        <v>0</v>
      </c>
      <c r="E697" s="46">
        <f t="shared" si="279"/>
        <v>0</v>
      </c>
      <c r="F697" s="46">
        <f t="shared" si="279"/>
        <v>0</v>
      </c>
      <c r="G697" s="46">
        <f t="shared" si="279"/>
        <v>0</v>
      </c>
    </row>
    <row r="698" spans="1:7" ht="12.75" hidden="1" customHeight="1">
      <c r="A698" s="240"/>
      <c r="B698" s="7" t="s">
        <v>6</v>
      </c>
      <c r="C698" s="14">
        <v>70</v>
      </c>
      <c r="D698" s="159"/>
      <c r="E698" s="41"/>
      <c r="F698" s="41"/>
      <c r="G698" s="41"/>
    </row>
    <row r="699" spans="1:7" ht="16.5" customHeight="1">
      <c r="A699" s="240" t="s">
        <v>388</v>
      </c>
      <c r="B699" s="12" t="s">
        <v>356</v>
      </c>
      <c r="C699" s="17" t="s">
        <v>79</v>
      </c>
      <c r="D699" s="158">
        <f t="shared" ref="D699:G699" si="280">D700+D705</f>
        <v>480</v>
      </c>
      <c r="E699" s="11">
        <f t="shared" si="280"/>
        <v>480</v>
      </c>
      <c r="F699" s="11">
        <f t="shared" si="280"/>
        <v>540</v>
      </c>
      <c r="G699" s="11">
        <f t="shared" si="280"/>
        <v>540</v>
      </c>
    </row>
    <row r="700" spans="1:7" ht="12.75" customHeight="1">
      <c r="A700" s="240"/>
      <c r="B700" s="25" t="s">
        <v>19</v>
      </c>
      <c r="C700" s="30"/>
      <c r="D700" s="194">
        <f t="shared" ref="D700:G700" si="281">D701</f>
        <v>480</v>
      </c>
      <c r="E700" s="29">
        <f t="shared" si="281"/>
        <v>480</v>
      </c>
      <c r="F700" s="29">
        <f t="shared" si="281"/>
        <v>540</v>
      </c>
      <c r="G700" s="29">
        <f t="shared" si="281"/>
        <v>540</v>
      </c>
    </row>
    <row r="701" spans="1:7" ht="12.75" customHeight="1">
      <c r="A701" s="240"/>
      <c r="B701" s="10" t="s">
        <v>4</v>
      </c>
      <c r="C701" s="17">
        <v>1</v>
      </c>
      <c r="D701" s="198">
        <f t="shared" ref="D701:G701" si="282">D702+D703+D704</f>
        <v>480</v>
      </c>
      <c r="E701" s="28">
        <f t="shared" si="282"/>
        <v>480</v>
      </c>
      <c r="F701" s="28">
        <f t="shared" si="282"/>
        <v>540</v>
      </c>
      <c r="G701" s="28">
        <f t="shared" si="282"/>
        <v>540</v>
      </c>
    </row>
    <row r="702" spans="1:7" ht="12.75" customHeight="1">
      <c r="A702" s="240"/>
      <c r="B702" s="7" t="s">
        <v>3</v>
      </c>
      <c r="C702" s="14">
        <v>10</v>
      </c>
      <c r="D702" s="159">
        <v>280</v>
      </c>
      <c r="E702" s="41">
        <v>280</v>
      </c>
      <c r="F702" s="41">
        <v>300</v>
      </c>
      <c r="G702" s="41">
        <v>300</v>
      </c>
    </row>
    <row r="703" spans="1:7" ht="12.75" customHeight="1">
      <c r="A703" s="240"/>
      <c r="B703" s="7" t="s">
        <v>2</v>
      </c>
      <c r="C703" s="14">
        <v>20</v>
      </c>
      <c r="D703" s="159">
        <v>200</v>
      </c>
      <c r="E703" s="41">
        <v>200</v>
      </c>
      <c r="F703" s="41">
        <v>240</v>
      </c>
      <c r="G703" s="41">
        <v>240</v>
      </c>
    </row>
    <row r="704" spans="1:7" ht="15" hidden="1" customHeight="1">
      <c r="A704" s="240"/>
      <c r="B704" s="15" t="s">
        <v>8</v>
      </c>
      <c r="C704" s="14" t="s">
        <v>7</v>
      </c>
      <c r="D704" s="159"/>
      <c r="E704" s="41"/>
      <c r="F704" s="41"/>
      <c r="G704" s="41"/>
    </row>
    <row r="705" spans="1:7" ht="14.25" hidden="1" customHeight="1">
      <c r="A705" s="240"/>
      <c r="B705" s="42" t="s">
        <v>16</v>
      </c>
      <c r="C705" s="27"/>
      <c r="D705" s="216">
        <f t="shared" ref="D705:G705" si="283">D706</f>
        <v>0</v>
      </c>
      <c r="E705" s="46">
        <f t="shared" si="283"/>
        <v>0</v>
      </c>
      <c r="F705" s="46">
        <f t="shared" si="283"/>
        <v>0</v>
      </c>
      <c r="G705" s="46">
        <f t="shared" si="283"/>
        <v>0</v>
      </c>
    </row>
    <row r="706" spans="1:7" ht="17.25" hidden="1" customHeight="1">
      <c r="A706" s="240"/>
      <c r="B706" s="7" t="s">
        <v>6</v>
      </c>
      <c r="C706" s="14">
        <v>70</v>
      </c>
      <c r="D706" s="159"/>
      <c r="E706" s="41"/>
      <c r="F706" s="41"/>
      <c r="G706" s="41"/>
    </row>
    <row r="707" spans="1:7">
      <c r="A707" s="67">
        <v>4.3</v>
      </c>
      <c r="B707" s="12" t="s">
        <v>357</v>
      </c>
      <c r="C707" s="17" t="s">
        <v>78</v>
      </c>
      <c r="D707" s="158">
        <f t="shared" ref="D707:G710" si="284">D714+D723+D733</f>
        <v>2961</v>
      </c>
      <c r="E707" s="11">
        <f t="shared" si="284"/>
        <v>2870</v>
      </c>
      <c r="F707" s="11">
        <f t="shared" si="284"/>
        <v>3085</v>
      </c>
      <c r="G707" s="11">
        <f t="shared" si="284"/>
        <v>3145</v>
      </c>
    </row>
    <row r="708" spans="1:7">
      <c r="A708" s="67"/>
      <c r="B708" s="25" t="s">
        <v>19</v>
      </c>
      <c r="C708" s="30"/>
      <c r="D708" s="194">
        <f t="shared" si="284"/>
        <v>2788</v>
      </c>
      <c r="E708" s="29">
        <f t="shared" si="284"/>
        <v>2870</v>
      </c>
      <c r="F708" s="29">
        <f t="shared" si="284"/>
        <v>3085</v>
      </c>
      <c r="G708" s="29">
        <f t="shared" si="284"/>
        <v>3145</v>
      </c>
    </row>
    <row r="709" spans="1:7">
      <c r="A709" s="67"/>
      <c r="B709" s="12" t="s">
        <v>4</v>
      </c>
      <c r="C709" s="18">
        <v>1</v>
      </c>
      <c r="D709" s="158">
        <f t="shared" si="284"/>
        <v>2788</v>
      </c>
      <c r="E709" s="11">
        <f t="shared" si="284"/>
        <v>2870</v>
      </c>
      <c r="F709" s="11">
        <f t="shared" si="284"/>
        <v>3085</v>
      </c>
      <c r="G709" s="11">
        <f t="shared" si="284"/>
        <v>3145</v>
      </c>
    </row>
    <row r="710" spans="1:7">
      <c r="A710" s="67"/>
      <c r="B710" s="12" t="s">
        <v>70</v>
      </c>
      <c r="C710" s="18" t="s">
        <v>69</v>
      </c>
      <c r="D710" s="158">
        <f t="shared" si="284"/>
        <v>2788</v>
      </c>
      <c r="E710" s="11">
        <f t="shared" si="284"/>
        <v>2870</v>
      </c>
      <c r="F710" s="11">
        <f t="shared" si="284"/>
        <v>3085</v>
      </c>
      <c r="G710" s="11">
        <f t="shared" si="284"/>
        <v>3145</v>
      </c>
    </row>
    <row r="711" spans="1:7">
      <c r="A711" s="67"/>
      <c r="B711" s="121" t="s">
        <v>5</v>
      </c>
      <c r="C711" s="122">
        <v>85.01</v>
      </c>
      <c r="D711" s="207">
        <f t="shared" ref="D711:G711" si="285">D730</f>
        <v>0</v>
      </c>
      <c r="E711" s="141">
        <f t="shared" si="285"/>
        <v>0</v>
      </c>
      <c r="F711" s="141">
        <f t="shared" si="285"/>
        <v>0</v>
      </c>
      <c r="G711" s="141">
        <f t="shared" si="285"/>
        <v>0</v>
      </c>
    </row>
    <row r="712" spans="1:7">
      <c r="A712" s="67"/>
      <c r="B712" s="42" t="s">
        <v>16</v>
      </c>
      <c r="C712" s="27"/>
      <c r="D712" s="219">
        <f t="shared" ref="D712:G713" si="286">D721+D731+D740</f>
        <v>173</v>
      </c>
      <c r="E712" s="26">
        <f t="shared" si="286"/>
        <v>0</v>
      </c>
      <c r="F712" s="26">
        <f t="shared" si="286"/>
        <v>0</v>
      </c>
      <c r="G712" s="26">
        <f t="shared" si="286"/>
        <v>0</v>
      </c>
    </row>
    <row r="713" spans="1:7">
      <c r="A713" s="67"/>
      <c r="B713" s="12" t="s">
        <v>6</v>
      </c>
      <c r="C713" s="18">
        <v>70</v>
      </c>
      <c r="D713" s="198">
        <f t="shared" si="286"/>
        <v>173</v>
      </c>
      <c r="E713" s="28">
        <f t="shared" si="286"/>
        <v>0</v>
      </c>
      <c r="F713" s="28">
        <f t="shared" si="286"/>
        <v>0</v>
      </c>
      <c r="G713" s="28">
        <f t="shared" si="286"/>
        <v>0</v>
      </c>
    </row>
    <row r="714" spans="1:7" ht="25.5">
      <c r="A714" s="67" t="s">
        <v>77</v>
      </c>
      <c r="B714" s="33" t="s">
        <v>347</v>
      </c>
      <c r="C714" s="17" t="s">
        <v>76</v>
      </c>
      <c r="D714" s="158">
        <f t="shared" ref="D714:G714" si="287">D715+D721</f>
        <v>708</v>
      </c>
      <c r="E714" s="11">
        <f t="shared" si="287"/>
        <v>720</v>
      </c>
      <c r="F714" s="11">
        <f t="shared" si="287"/>
        <v>735</v>
      </c>
      <c r="G714" s="11">
        <f t="shared" si="287"/>
        <v>745</v>
      </c>
    </row>
    <row r="715" spans="1:7">
      <c r="A715" s="67"/>
      <c r="B715" s="25" t="s">
        <v>19</v>
      </c>
      <c r="C715" s="30"/>
      <c r="D715" s="194">
        <f t="shared" ref="D715:G716" si="288">D716</f>
        <v>708</v>
      </c>
      <c r="E715" s="29">
        <f t="shared" si="288"/>
        <v>720</v>
      </c>
      <c r="F715" s="29">
        <f t="shared" si="288"/>
        <v>735</v>
      </c>
      <c r="G715" s="29">
        <f t="shared" si="288"/>
        <v>745</v>
      </c>
    </row>
    <row r="716" spans="1:7">
      <c r="A716" s="67"/>
      <c r="B716" s="10" t="s">
        <v>4</v>
      </c>
      <c r="C716" s="17">
        <v>1</v>
      </c>
      <c r="D716" s="198">
        <f t="shared" si="288"/>
        <v>708</v>
      </c>
      <c r="E716" s="28">
        <f t="shared" si="288"/>
        <v>720</v>
      </c>
      <c r="F716" s="28">
        <f t="shared" si="288"/>
        <v>735</v>
      </c>
      <c r="G716" s="28">
        <f t="shared" si="288"/>
        <v>745</v>
      </c>
    </row>
    <row r="717" spans="1:7">
      <c r="A717" s="241"/>
      <c r="B717" s="10" t="s">
        <v>70</v>
      </c>
      <c r="C717" s="17" t="s">
        <v>69</v>
      </c>
      <c r="D717" s="198">
        <f t="shared" ref="D717:G717" si="289">D718+D719+D720</f>
        <v>708</v>
      </c>
      <c r="E717" s="28">
        <f t="shared" si="289"/>
        <v>720</v>
      </c>
      <c r="F717" s="28">
        <f t="shared" si="289"/>
        <v>735</v>
      </c>
      <c r="G717" s="28">
        <f t="shared" si="289"/>
        <v>745</v>
      </c>
    </row>
    <row r="718" spans="1:7" ht="12.75" customHeight="1">
      <c r="A718" s="240"/>
      <c r="B718" s="7" t="s">
        <v>3</v>
      </c>
      <c r="C718" s="14">
        <v>10</v>
      </c>
      <c r="D718" s="159">
        <v>508</v>
      </c>
      <c r="E718" s="41">
        <v>510</v>
      </c>
      <c r="F718" s="41">
        <v>520</v>
      </c>
      <c r="G718" s="41">
        <v>525</v>
      </c>
    </row>
    <row r="719" spans="1:7" ht="14.25" customHeight="1">
      <c r="A719" s="240"/>
      <c r="B719" s="7" t="s">
        <v>2</v>
      </c>
      <c r="C719" s="14">
        <v>20</v>
      </c>
      <c r="D719" s="159">
        <v>200</v>
      </c>
      <c r="E719" s="41">
        <v>210</v>
      </c>
      <c r="F719" s="41">
        <v>215</v>
      </c>
      <c r="G719" s="41">
        <v>220</v>
      </c>
    </row>
    <row r="720" spans="1:7" ht="16.5" hidden="1" customHeight="1">
      <c r="A720" s="240"/>
      <c r="B720" s="15" t="s">
        <v>73</v>
      </c>
      <c r="C720" s="14" t="s">
        <v>7</v>
      </c>
      <c r="D720" s="159"/>
      <c r="E720" s="41"/>
      <c r="F720" s="41"/>
      <c r="G720" s="41"/>
    </row>
    <row r="721" spans="1:7" ht="12" hidden="1" customHeight="1">
      <c r="A721" s="240"/>
      <c r="B721" s="42" t="s">
        <v>16</v>
      </c>
      <c r="C721" s="27"/>
      <c r="D721" s="216">
        <f t="shared" ref="D721:G721" si="290">D722</f>
        <v>0</v>
      </c>
      <c r="E721" s="46">
        <f t="shared" si="290"/>
        <v>0</v>
      </c>
      <c r="F721" s="46">
        <f t="shared" si="290"/>
        <v>0</v>
      </c>
      <c r="G721" s="46">
        <f t="shared" si="290"/>
        <v>0</v>
      </c>
    </row>
    <row r="722" spans="1:7" ht="15.75" hidden="1" customHeight="1">
      <c r="A722" s="240"/>
      <c r="B722" s="7" t="s">
        <v>6</v>
      </c>
      <c r="C722" s="14">
        <v>70</v>
      </c>
      <c r="D722" s="159"/>
      <c r="E722" s="41">
        <v>0</v>
      </c>
      <c r="F722" s="41">
        <v>0</v>
      </c>
      <c r="G722" s="41">
        <v>0</v>
      </c>
    </row>
    <row r="723" spans="1:7">
      <c r="A723" s="67" t="s">
        <v>75</v>
      </c>
      <c r="B723" s="12" t="s">
        <v>348</v>
      </c>
      <c r="C723" s="17" t="s">
        <v>74</v>
      </c>
      <c r="D723" s="158">
        <f t="shared" ref="D723:G723" si="291">D724+D731</f>
        <v>768</v>
      </c>
      <c r="E723" s="11">
        <f t="shared" si="291"/>
        <v>800</v>
      </c>
      <c r="F723" s="11">
        <f t="shared" si="291"/>
        <v>900</v>
      </c>
      <c r="G723" s="11">
        <f t="shared" si="291"/>
        <v>900</v>
      </c>
    </row>
    <row r="724" spans="1:7">
      <c r="A724" s="67"/>
      <c r="B724" s="25" t="s">
        <v>19</v>
      </c>
      <c r="C724" s="30"/>
      <c r="D724" s="194">
        <f t="shared" ref="D724:G724" si="292">D725+D730</f>
        <v>750</v>
      </c>
      <c r="E724" s="29">
        <f t="shared" si="292"/>
        <v>800</v>
      </c>
      <c r="F724" s="29">
        <f t="shared" si="292"/>
        <v>900</v>
      </c>
      <c r="G724" s="29">
        <f t="shared" si="292"/>
        <v>900</v>
      </c>
    </row>
    <row r="725" spans="1:7">
      <c r="A725" s="67"/>
      <c r="B725" s="10" t="s">
        <v>4</v>
      </c>
      <c r="C725" s="17">
        <v>1</v>
      </c>
      <c r="D725" s="198">
        <f t="shared" ref="D725:G725" si="293">D726</f>
        <v>750</v>
      </c>
      <c r="E725" s="28">
        <f t="shared" si="293"/>
        <v>800</v>
      </c>
      <c r="F725" s="28">
        <f t="shared" si="293"/>
        <v>900</v>
      </c>
      <c r="G725" s="28">
        <f t="shared" si="293"/>
        <v>900</v>
      </c>
    </row>
    <row r="726" spans="1:7" ht="12" customHeight="1">
      <c r="A726" s="67"/>
      <c r="B726" s="10" t="s">
        <v>70</v>
      </c>
      <c r="C726" s="17" t="s">
        <v>69</v>
      </c>
      <c r="D726" s="198">
        <f t="shared" ref="D726:G726" si="294">D727+D728+D729</f>
        <v>750</v>
      </c>
      <c r="E726" s="9">
        <f t="shared" si="294"/>
        <v>800</v>
      </c>
      <c r="F726" s="9">
        <f t="shared" si="294"/>
        <v>900</v>
      </c>
      <c r="G726" s="9">
        <f t="shared" si="294"/>
        <v>900</v>
      </c>
    </row>
    <row r="727" spans="1:7" ht="13.5" customHeight="1">
      <c r="A727" s="240"/>
      <c r="B727" s="7" t="s">
        <v>3</v>
      </c>
      <c r="C727" s="14">
        <v>10</v>
      </c>
      <c r="D727" s="159">
        <v>350</v>
      </c>
      <c r="E727" s="16">
        <v>400</v>
      </c>
      <c r="F727" s="16">
        <v>450</v>
      </c>
      <c r="G727" s="16">
        <v>450</v>
      </c>
    </row>
    <row r="728" spans="1:7" ht="12.75" customHeight="1">
      <c r="A728" s="240"/>
      <c r="B728" s="7" t="s">
        <v>2</v>
      </c>
      <c r="C728" s="14">
        <v>20</v>
      </c>
      <c r="D728" s="159">
        <v>400</v>
      </c>
      <c r="E728" s="41">
        <v>400</v>
      </c>
      <c r="F728" s="41">
        <v>450</v>
      </c>
      <c r="G728" s="41">
        <v>450</v>
      </c>
    </row>
    <row r="729" spans="1:7" ht="17.25" hidden="1" customHeight="1">
      <c r="A729" s="240"/>
      <c r="B729" s="15" t="s">
        <v>73</v>
      </c>
      <c r="C729" s="14" t="s">
        <v>7</v>
      </c>
      <c r="D729" s="159"/>
      <c r="E729" s="41"/>
      <c r="F729" s="41"/>
      <c r="G729" s="41"/>
    </row>
    <row r="730" spans="1:7" ht="17.25" hidden="1" customHeight="1">
      <c r="A730" s="240"/>
      <c r="B730" s="103" t="s">
        <v>5</v>
      </c>
      <c r="C730" s="14">
        <v>85.01</v>
      </c>
      <c r="D730" s="159"/>
      <c r="E730" s="41"/>
      <c r="F730" s="41"/>
      <c r="G730" s="41"/>
    </row>
    <row r="731" spans="1:7" ht="15.75" customHeight="1">
      <c r="A731" s="240"/>
      <c r="B731" s="42" t="s">
        <v>16</v>
      </c>
      <c r="C731" s="27"/>
      <c r="D731" s="216">
        <f t="shared" ref="D731:G731" si="295">D732</f>
        <v>18</v>
      </c>
      <c r="E731" s="46">
        <f t="shared" si="295"/>
        <v>0</v>
      </c>
      <c r="F731" s="46">
        <f t="shared" si="295"/>
        <v>0</v>
      </c>
      <c r="G731" s="46">
        <f t="shared" si="295"/>
        <v>0</v>
      </c>
    </row>
    <row r="732" spans="1:7">
      <c r="A732" s="240"/>
      <c r="B732" s="7" t="s">
        <v>6</v>
      </c>
      <c r="C732" s="14">
        <v>70</v>
      </c>
      <c r="D732" s="159">
        <v>18</v>
      </c>
      <c r="E732" s="41"/>
      <c r="F732" s="41"/>
      <c r="G732" s="41"/>
    </row>
    <row r="733" spans="1:7">
      <c r="A733" s="67" t="s">
        <v>72</v>
      </c>
      <c r="B733" s="12" t="s">
        <v>358</v>
      </c>
      <c r="C733" s="17" t="s">
        <v>71</v>
      </c>
      <c r="D733" s="158">
        <f t="shared" ref="D733:G733" si="296">D734+D740</f>
        <v>1485</v>
      </c>
      <c r="E733" s="11">
        <f t="shared" si="296"/>
        <v>1350</v>
      </c>
      <c r="F733" s="11">
        <f t="shared" si="296"/>
        <v>1450</v>
      </c>
      <c r="G733" s="11">
        <f t="shared" si="296"/>
        <v>1500</v>
      </c>
    </row>
    <row r="734" spans="1:7">
      <c r="A734" s="67"/>
      <c r="B734" s="25" t="s">
        <v>19</v>
      </c>
      <c r="C734" s="30"/>
      <c r="D734" s="194">
        <f t="shared" ref="D734:G735" si="297">D735</f>
        <v>1330</v>
      </c>
      <c r="E734" s="29">
        <f t="shared" si="297"/>
        <v>1350</v>
      </c>
      <c r="F734" s="29">
        <f t="shared" si="297"/>
        <v>1450</v>
      </c>
      <c r="G734" s="29">
        <f t="shared" si="297"/>
        <v>1500</v>
      </c>
    </row>
    <row r="735" spans="1:7">
      <c r="A735" s="67"/>
      <c r="B735" s="10" t="s">
        <v>4</v>
      </c>
      <c r="C735" s="17">
        <v>1</v>
      </c>
      <c r="D735" s="198">
        <f t="shared" si="297"/>
        <v>1330</v>
      </c>
      <c r="E735" s="28">
        <f t="shared" si="297"/>
        <v>1350</v>
      </c>
      <c r="F735" s="28">
        <f t="shared" si="297"/>
        <v>1450</v>
      </c>
      <c r="G735" s="28">
        <f t="shared" si="297"/>
        <v>1500</v>
      </c>
    </row>
    <row r="736" spans="1:7">
      <c r="A736" s="240"/>
      <c r="B736" s="10" t="s">
        <v>70</v>
      </c>
      <c r="C736" s="17" t="s">
        <v>69</v>
      </c>
      <c r="D736" s="198">
        <f t="shared" ref="D736:G736" si="298">D737+D738+D739</f>
        <v>1330</v>
      </c>
      <c r="E736" s="28">
        <f t="shared" si="298"/>
        <v>1350</v>
      </c>
      <c r="F736" s="28">
        <f t="shared" si="298"/>
        <v>1450</v>
      </c>
      <c r="G736" s="28">
        <f t="shared" si="298"/>
        <v>1500</v>
      </c>
    </row>
    <row r="737" spans="1:7" ht="15.75" customHeight="1">
      <c r="A737" s="240"/>
      <c r="B737" s="7" t="s">
        <v>3</v>
      </c>
      <c r="C737" s="14">
        <v>10</v>
      </c>
      <c r="D737" s="159">
        <v>830</v>
      </c>
      <c r="E737" s="16">
        <v>850</v>
      </c>
      <c r="F737" s="16">
        <v>900</v>
      </c>
      <c r="G737" s="16">
        <v>950</v>
      </c>
    </row>
    <row r="738" spans="1:7" ht="15" customHeight="1">
      <c r="A738" s="240"/>
      <c r="B738" s="7" t="s">
        <v>2</v>
      </c>
      <c r="C738" s="14">
        <v>20</v>
      </c>
      <c r="D738" s="159">
        <v>500</v>
      </c>
      <c r="E738" s="16">
        <v>500</v>
      </c>
      <c r="F738" s="16">
        <v>550</v>
      </c>
      <c r="G738" s="16">
        <v>550</v>
      </c>
    </row>
    <row r="739" spans="1:7" ht="15" hidden="1" customHeight="1">
      <c r="A739" s="240"/>
      <c r="B739" s="15" t="s">
        <v>8</v>
      </c>
      <c r="C739" s="14" t="s">
        <v>7</v>
      </c>
      <c r="D739" s="159"/>
      <c r="E739" s="41"/>
      <c r="F739" s="41"/>
      <c r="G739" s="41"/>
    </row>
    <row r="740" spans="1:7" ht="16.5" customHeight="1">
      <c r="A740" s="240"/>
      <c r="B740" s="42" t="s">
        <v>16</v>
      </c>
      <c r="C740" s="27"/>
      <c r="D740" s="216">
        <f t="shared" ref="D740:G740" si="299">D741</f>
        <v>155</v>
      </c>
      <c r="E740" s="46">
        <f t="shared" si="299"/>
        <v>0</v>
      </c>
      <c r="F740" s="46">
        <f t="shared" si="299"/>
        <v>0</v>
      </c>
      <c r="G740" s="46">
        <f t="shared" si="299"/>
        <v>0</v>
      </c>
    </row>
    <row r="741" spans="1:7" ht="15" customHeight="1">
      <c r="A741" s="240"/>
      <c r="B741" s="7" t="s">
        <v>6</v>
      </c>
      <c r="C741" s="14">
        <v>70</v>
      </c>
      <c r="D741" s="159">
        <v>155</v>
      </c>
      <c r="E741" s="22"/>
      <c r="F741" s="22"/>
      <c r="G741" s="22"/>
    </row>
    <row r="742" spans="1:7">
      <c r="A742" s="67">
        <v>4.4000000000000004</v>
      </c>
      <c r="B742" s="12" t="s">
        <v>67</v>
      </c>
      <c r="C742" s="17" t="s">
        <v>66</v>
      </c>
      <c r="D742" s="158">
        <f t="shared" ref="D742:G744" si="300">D743</f>
        <v>650</v>
      </c>
      <c r="E742" s="11">
        <f t="shared" si="300"/>
        <v>650</v>
      </c>
      <c r="F742" s="11">
        <f t="shared" si="300"/>
        <v>700</v>
      </c>
      <c r="G742" s="11">
        <f t="shared" si="300"/>
        <v>750</v>
      </c>
    </row>
    <row r="743" spans="1:7">
      <c r="A743" s="67"/>
      <c r="B743" s="25" t="s">
        <v>19</v>
      </c>
      <c r="C743" s="30"/>
      <c r="D743" s="194">
        <f t="shared" si="300"/>
        <v>650</v>
      </c>
      <c r="E743" s="29">
        <f t="shared" si="300"/>
        <v>650</v>
      </c>
      <c r="F743" s="29">
        <f t="shared" si="300"/>
        <v>700</v>
      </c>
      <c r="G743" s="29">
        <f t="shared" si="300"/>
        <v>750</v>
      </c>
    </row>
    <row r="744" spans="1:7">
      <c r="A744" s="67"/>
      <c r="B744" s="10" t="s">
        <v>4</v>
      </c>
      <c r="C744" s="17">
        <v>1</v>
      </c>
      <c r="D744" s="198">
        <f t="shared" si="300"/>
        <v>650</v>
      </c>
      <c r="E744" s="28">
        <f t="shared" si="300"/>
        <v>650</v>
      </c>
      <c r="F744" s="28">
        <f t="shared" si="300"/>
        <v>700</v>
      </c>
      <c r="G744" s="28">
        <f t="shared" si="300"/>
        <v>750</v>
      </c>
    </row>
    <row r="745" spans="1:7" ht="16.5" customHeight="1">
      <c r="A745" s="240"/>
      <c r="B745" s="7" t="s">
        <v>24</v>
      </c>
      <c r="C745" s="14" t="s">
        <v>68</v>
      </c>
      <c r="D745" s="159">
        <v>650</v>
      </c>
      <c r="E745" s="41">
        <v>650</v>
      </c>
      <c r="F745" s="41">
        <v>700</v>
      </c>
      <c r="G745" s="41">
        <v>750</v>
      </c>
    </row>
    <row r="746" spans="1:7" ht="15" hidden="1" customHeight="1">
      <c r="A746" s="240"/>
      <c r="B746" s="13" t="s">
        <v>5</v>
      </c>
      <c r="C746" s="53">
        <v>85.01</v>
      </c>
      <c r="D746" s="159"/>
      <c r="E746" s="41"/>
      <c r="F746" s="41"/>
      <c r="G746" s="41"/>
    </row>
    <row r="747" spans="1:7" ht="1.5" hidden="1" customHeight="1">
      <c r="A747" s="240">
        <v>4.5</v>
      </c>
      <c r="B747" s="12" t="s">
        <v>67</v>
      </c>
      <c r="C747" s="17" t="s">
        <v>66</v>
      </c>
      <c r="D747" s="167">
        <f t="shared" ref="D747:G749" si="301">D748</f>
        <v>0</v>
      </c>
      <c r="E747" s="22">
        <f t="shared" si="301"/>
        <v>0</v>
      </c>
      <c r="F747" s="22">
        <f t="shared" si="301"/>
        <v>0</v>
      </c>
      <c r="G747" s="22">
        <f t="shared" si="301"/>
        <v>0</v>
      </c>
    </row>
    <row r="748" spans="1:7" ht="12.75" hidden="1" customHeight="1">
      <c r="A748" s="240"/>
      <c r="B748" s="12" t="s">
        <v>65</v>
      </c>
      <c r="C748" s="17"/>
      <c r="D748" s="159">
        <f t="shared" si="301"/>
        <v>0</v>
      </c>
      <c r="E748" s="41">
        <f t="shared" si="301"/>
        <v>0</v>
      </c>
      <c r="F748" s="41">
        <f t="shared" si="301"/>
        <v>0</v>
      </c>
      <c r="G748" s="41">
        <f t="shared" si="301"/>
        <v>0</v>
      </c>
    </row>
    <row r="749" spans="1:7" ht="9.75" hidden="1" customHeight="1">
      <c r="A749" s="240"/>
      <c r="B749" s="10" t="s">
        <v>4</v>
      </c>
      <c r="C749" s="17">
        <v>1</v>
      </c>
      <c r="D749" s="159">
        <f t="shared" si="301"/>
        <v>0</v>
      </c>
      <c r="E749" s="41">
        <f t="shared" si="301"/>
        <v>0</v>
      </c>
      <c r="F749" s="41">
        <f t="shared" si="301"/>
        <v>0</v>
      </c>
      <c r="G749" s="41">
        <f t="shared" si="301"/>
        <v>0</v>
      </c>
    </row>
    <row r="750" spans="1:7" ht="15" hidden="1" customHeight="1">
      <c r="A750" s="240"/>
      <c r="B750" s="7" t="s">
        <v>45</v>
      </c>
      <c r="C750" s="14" t="s">
        <v>17</v>
      </c>
      <c r="D750" s="159">
        <v>0</v>
      </c>
      <c r="E750" s="41">
        <v>0</v>
      </c>
      <c r="F750" s="41">
        <v>0</v>
      </c>
      <c r="G750" s="41">
        <v>0</v>
      </c>
    </row>
    <row r="751" spans="1:7" s="101" customFormat="1" ht="31.5" customHeight="1">
      <c r="A751" s="259" t="s">
        <v>64</v>
      </c>
      <c r="B751" s="126" t="s">
        <v>309</v>
      </c>
      <c r="C751" s="123">
        <v>69.02</v>
      </c>
      <c r="D751" s="222">
        <f t="shared" ref="D751:G753" si="302">D759+D797</f>
        <v>7242.8</v>
      </c>
      <c r="E751" s="127">
        <f t="shared" si="302"/>
        <v>9315</v>
      </c>
      <c r="F751" s="127">
        <f t="shared" si="302"/>
        <v>1257</v>
      </c>
      <c r="G751" s="127">
        <f t="shared" si="302"/>
        <v>1111</v>
      </c>
    </row>
    <row r="752" spans="1:7" ht="18" customHeight="1">
      <c r="A752" s="67"/>
      <c r="B752" s="25" t="s">
        <v>19</v>
      </c>
      <c r="C752" s="50"/>
      <c r="D752" s="208">
        <f t="shared" si="302"/>
        <v>840</v>
      </c>
      <c r="E752" s="39">
        <f t="shared" si="302"/>
        <v>860</v>
      </c>
      <c r="F752" s="39">
        <f t="shared" si="302"/>
        <v>920</v>
      </c>
      <c r="G752" s="39">
        <f t="shared" si="302"/>
        <v>950</v>
      </c>
    </row>
    <row r="753" spans="1:7">
      <c r="A753" s="67"/>
      <c r="B753" s="10" t="s">
        <v>4</v>
      </c>
      <c r="C753" s="17">
        <v>1</v>
      </c>
      <c r="D753" s="198">
        <f t="shared" si="302"/>
        <v>840</v>
      </c>
      <c r="E753" s="28">
        <f t="shared" si="302"/>
        <v>860</v>
      </c>
      <c r="F753" s="28">
        <f t="shared" si="302"/>
        <v>920</v>
      </c>
      <c r="G753" s="28">
        <f t="shared" si="302"/>
        <v>950</v>
      </c>
    </row>
    <row r="754" spans="1:7">
      <c r="A754" s="67"/>
      <c r="B754" s="10" t="s">
        <v>3</v>
      </c>
      <c r="C754" s="17">
        <v>10</v>
      </c>
      <c r="D754" s="198">
        <f t="shared" ref="D754:G754" si="303">D762</f>
        <v>180</v>
      </c>
      <c r="E754" s="28">
        <f t="shared" si="303"/>
        <v>200</v>
      </c>
      <c r="F754" s="28">
        <f t="shared" si="303"/>
        <v>220</v>
      </c>
      <c r="G754" s="28">
        <f t="shared" si="303"/>
        <v>240</v>
      </c>
    </row>
    <row r="755" spans="1:7">
      <c r="A755" s="67"/>
      <c r="B755" s="10" t="s">
        <v>2</v>
      </c>
      <c r="C755" s="17">
        <v>20</v>
      </c>
      <c r="D755" s="198">
        <f t="shared" ref="D755:G757" si="304">D763+D800</f>
        <v>660</v>
      </c>
      <c r="E755" s="28">
        <f t="shared" si="304"/>
        <v>660</v>
      </c>
      <c r="F755" s="28">
        <f t="shared" si="304"/>
        <v>700</v>
      </c>
      <c r="G755" s="28">
        <f t="shared" si="304"/>
        <v>710</v>
      </c>
    </row>
    <row r="756" spans="1:7">
      <c r="A756" s="67"/>
      <c r="B756" s="42" t="s">
        <v>16</v>
      </c>
      <c r="C756" s="38"/>
      <c r="D756" s="210">
        <f t="shared" si="304"/>
        <v>6402.8</v>
      </c>
      <c r="E756" s="37">
        <f t="shared" si="304"/>
        <v>8455</v>
      </c>
      <c r="F756" s="37">
        <f t="shared" si="304"/>
        <v>337</v>
      </c>
      <c r="G756" s="37">
        <f t="shared" si="304"/>
        <v>161</v>
      </c>
    </row>
    <row r="757" spans="1:7">
      <c r="A757" s="67"/>
      <c r="B757" s="12" t="s">
        <v>12</v>
      </c>
      <c r="C757" s="17">
        <v>56</v>
      </c>
      <c r="D757" s="198">
        <f t="shared" si="304"/>
        <v>6402.8</v>
      </c>
      <c r="E757" s="28">
        <f t="shared" si="304"/>
        <v>8455</v>
      </c>
      <c r="F757" s="28">
        <f t="shared" si="304"/>
        <v>337</v>
      </c>
      <c r="G757" s="28">
        <f t="shared" si="304"/>
        <v>161</v>
      </c>
    </row>
    <row r="758" spans="1:7" ht="15.75" customHeight="1">
      <c r="A758" s="67"/>
      <c r="B758" s="10" t="s">
        <v>6</v>
      </c>
      <c r="C758" s="17">
        <v>70</v>
      </c>
      <c r="D758" s="198">
        <f t="shared" ref="D758:G758" si="305">D766</f>
        <v>0</v>
      </c>
      <c r="E758" s="28">
        <f t="shared" si="305"/>
        <v>0</v>
      </c>
      <c r="F758" s="28">
        <f t="shared" si="305"/>
        <v>0</v>
      </c>
      <c r="G758" s="28">
        <f t="shared" si="305"/>
        <v>0</v>
      </c>
    </row>
    <row r="759" spans="1:7" ht="25.5">
      <c r="A759" s="67">
        <v>1</v>
      </c>
      <c r="B759" s="33" t="s">
        <v>459</v>
      </c>
      <c r="C759" s="18">
        <v>70.02</v>
      </c>
      <c r="D759" s="158">
        <f t="shared" ref="D759:G759" si="306">D767+D776+D782+D786+D793</f>
        <v>934.26</v>
      </c>
      <c r="E759" s="11">
        <f t="shared" si="306"/>
        <v>860</v>
      </c>
      <c r="F759" s="11">
        <f t="shared" si="306"/>
        <v>920</v>
      </c>
      <c r="G759" s="11">
        <f t="shared" si="306"/>
        <v>950</v>
      </c>
    </row>
    <row r="760" spans="1:7">
      <c r="A760" s="67"/>
      <c r="B760" s="49" t="s">
        <v>19</v>
      </c>
      <c r="C760" s="36"/>
      <c r="D760" s="194">
        <f t="shared" ref="D760:G761" si="307">D768+D787</f>
        <v>840</v>
      </c>
      <c r="E760" s="29">
        <f t="shared" si="307"/>
        <v>860</v>
      </c>
      <c r="F760" s="29">
        <f t="shared" si="307"/>
        <v>920</v>
      </c>
      <c r="G760" s="29">
        <f t="shared" si="307"/>
        <v>950</v>
      </c>
    </row>
    <row r="761" spans="1:7">
      <c r="A761" s="67"/>
      <c r="B761" s="10" t="s">
        <v>4</v>
      </c>
      <c r="C761" s="18">
        <v>1</v>
      </c>
      <c r="D761" s="158">
        <f t="shared" si="307"/>
        <v>840</v>
      </c>
      <c r="E761" s="11">
        <f t="shared" si="307"/>
        <v>860</v>
      </c>
      <c r="F761" s="11">
        <f t="shared" si="307"/>
        <v>920</v>
      </c>
      <c r="G761" s="11">
        <f t="shared" si="307"/>
        <v>950</v>
      </c>
    </row>
    <row r="762" spans="1:7">
      <c r="A762" s="67"/>
      <c r="B762" s="115" t="s">
        <v>3</v>
      </c>
      <c r="C762" s="18">
        <v>10</v>
      </c>
      <c r="D762" s="158">
        <f t="shared" ref="D762:G762" si="308">D770</f>
        <v>180</v>
      </c>
      <c r="E762" s="11">
        <f t="shared" si="308"/>
        <v>200</v>
      </c>
      <c r="F762" s="11">
        <f t="shared" si="308"/>
        <v>220</v>
      </c>
      <c r="G762" s="11">
        <f t="shared" si="308"/>
        <v>240</v>
      </c>
    </row>
    <row r="763" spans="1:7">
      <c r="A763" s="67"/>
      <c r="B763" s="115" t="s">
        <v>2</v>
      </c>
      <c r="C763" s="18">
        <v>20</v>
      </c>
      <c r="D763" s="158">
        <f t="shared" ref="D763:G763" si="309">D771+D789</f>
        <v>660</v>
      </c>
      <c r="E763" s="11">
        <f t="shared" si="309"/>
        <v>660</v>
      </c>
      <c r="F763" s="11">
        <f t="shared" si="309"/>
        <v>700</v>
      </c>
      <c r="G763" s="11">
        <f t="shared" si="309"/>
        <v>710</v>
      </c>
    </row>
    <row r="764" spans="1:7">
      <c r="A764" s="67"/>
      <c r="B764" s="42" t="s">
        <v>16</v>
      </c>
      <c r="C764" s="45"/>
      <c r="D764" s="219">
        <f t="shared" ref="D764" si="310">D774+D777+D783+D790+D794</f>
        <v>94.26</v>
      </c>
      <c r="E764" s="26">
        <f>E774+E777+E783+E790+E794</f>
        <v>0</v>
      </c>
      <c r="F764" s="26">
        <f>F774+F777+F783+F790+F794</f>
        <v>0</v>
      </c>
      <c r="G764" s="26">
        <f>G774+G777+G783+G790+G794</f>
        <v>0</v>
      </c>
    </row>
    <row r="765" spans="1:7">
      <c r="A765" s="67"/>
      <c r="B765" s="12" t="s">
        <v>12</v>
      </c>
      <c r="C765" s="125">
        <v>56</v>
      </c>
      <c r="D765" s="218">
        <f t="shared" ref="D765:G765" si="311">D778+D784</f>
        <v>94.26</v>
      </c>
      <c r="E765" s="20">
        <f t="shared" si="311"/>
        <v>0</v>
      </c>
      <c r="F765" s="20">
        <f t="shared" si="311"/>
        <v>0</v>
      </c>
      <c r="G765" s="20">
        <f t="shared" si="311"/>
        <v>0</v>
      </c>
    </row>
    <row r="766" spans="1:7">
      <c r="A766" s="67"/>
      <c r="B766" s="115" t="s">
        <v>6</v>
      </c>
      <c r="C766" s="18">
        <v>70</v>
      </c>
      <c r="D766" s="158">
        <f t="shared" ref="D766:G766" si="312">D775+D796</f>
        <v>0</v>
      </c>
      <c r="E766" s="11">
        <f t="shared" si="312"/>
        <v>0</v>
      </c>
      <c r="F766" s="11">
        <f t="shared" si="312"/>
        <v>0</v>
      </c>
      <c r="G766" s="11">
        <f t="shared" si="312"/>
        <v>0</v>
      </c>
    </row>
    <row r="767" spans="1:7">
      <c r="A767" s="67">
        <v>1.1000000000000001</v>
      </c>
      <c r="B767" s="12" t="s">
        <v>359</v>
      </c>
      <c r="C767" s="18" t="s">
        <v>314</v>
      </c>
      <c r="D767" s="158">
        <f t="shared" ref="D767:G767" si="313">D768+D774</f>
        <v>840</v>
      </c>
      <c r="E767" s="11">
        <f t="shared" si="313"/>
        <v>860</v>
      </c>
      <c r="F767" s="11">
        <f t="shared" si="313"/>
        <v>920</v>
      </c>
      <c r="G767" s="11">
        <f t="shared" si="313"/>
        <v>950</v>
      </c>
    </row>
    <row r="768" spans="1:7">
      <c r="A768" s="67"/>
      <c r="B768" s="25" t="s">
        <v>19</v>
      </c>
      <c r="C768" s="30"/>
      <c r="D768" s="194">
        <f t="shared" ref="D768:G768" si="314">D769</f>
        <v>840</v>
      </c>
      <c r="E768" s="29">
        <f t="shared" si="314"/>
        <v>860</v>
      </c>
      <c r="F768" s="29">
        <f t="shared" si="314"/>
        <v>920</v>
      </c>
      <c r="G768" s="29">
        <f t="shared" si="314"/>
        <v>950</v>
      </c>
    </row>
    <row r="769" spans="1:7">
      <c r="A769" s="67"/>
      <c r="B769" s="10" t="s">
        <v>4</v>
      </c>
      <c r="C769" s="17">
        <v>1</v>
      </c>
      <c r="D769" s="198">
        <f t="shared" ref="D769:G769" si="315">D770+D771</f>
        <v>840</v>
      </c>
      <c r="E769" s="28">
        <f t="shared" si="315"/>
        <v>860</v>
      </c>
      <c r="F769" s="28">
        <f t="shared" si="315"/>
        <v>920</v>
      </c>
      <c r="G769" s="28">
        <f t="shared" si="315"/>
        <v>950</v>
      </c>
    </row>
    <row r="770" spans="1:7" ht="15.75" customHeight="1">
      <c r="A770" s="240"/>
      <c r="B770" s="7" t="s">
        <v>3</v>
      </c>
      <c r="C770" s="14">
        <v>10</v>
      </c>
      <c r="D770" s="159">
        <v>180</v>
      </c>
      <c r="E770" s="41">
        <v>200</v>
      </c>
      <c r="F770" s="41">
        <v>220</v>
      </c>
      <c r="G770" s="41">
        <v>240</v>
      </c>
    </row>
    <row r="771" spans="1:7" ht="14.25" customHeight="1">
      <c r="A771" s="240"/>
      <c r="B771" s="7" t="s">
        <v>2</v>
      </c>
      <c r="C771" s="14">
        <v>20</v>
      </c>
      <c r="D771" s="159">
        <v>660</v>
      </c>
      <c r="E771" s="41">
        <v>660</v>
      </c>
      <c r="F771" s="41">
        <v>700</v>
      </c>
      <c r="G771" s="41">
        <v>710</v>
      </c>
    </row>
    <row r="772" spans="1:7" ht="12" hidden="1" customHeight="1">
      <c r="A772" s="240"/>
      <c r="B772" s="7" t="s">
        <v>53</v>
      </c>
      <c r="C772" s="14" t="s">
        <v>17</v>
      </c>
      <c r="D772" s="159"/>
      <c r="E772" s="41"/>
      <c r="F772" s="41"/>
      <c r="G772" s="41"/>
    </row>
    <row r="773" spans="1:7" ht="11.25" hidden="1" customHeight="1">
      <c r="A773" s="240"/>
      <c r="B773" s="15" t="s">
        <v>8</v>
      </c>
      <c r="C773" s="14" t="s">
        <v>7</v>
      </c>
      <c r="D773" s="159"/>
      <c r="E773" s="41"/>
      <c r="F773" s="41"/>
      <c r="G773" s="41"/>
    </row>
    <row r="774" spans="1:7" ht="16.5" hidden="1" customHeight="1">
      <c r="A774" s="240"/>
      <c r="B774" s="42" t="s">
        <v>16</v>
      </c>
      <c r="C774" s="27"/>
      <c r="D774" s="216">
        <f t="shared" ref="D774:G774" si="316">D775</f>
        <v>0</v>
      </c>
      <c r="E774" s="46">
        <f t="shared" si="316"/>
        <v>0</v>
      </c>
      <c r="F774" s="46">
        <f t="shared" si="316"/>
        <v>0</v>
      </c>
      <c r="G774" s="46">
        <f t="shared" si="316"/>
        <v>0</v>
      </c>
    </row>
    <row r="775" spans="1:7" ht="12" hidden="1" customHeight="1">
      <c r="A775" s="240"/>
      <c r="B775" s="7" t="s">
        <v>6</v>
      </c>
      <c r="C775" s="14">
        <v>70</v>
      </c>
      <c r="D775" s="159">
        <v>0</v>
      </c>
      <c r="E775" s="41"/>
      <c r="F775" s="41"/>
      <c r="G775" s="41"/>
    </row>
    <row r="776" spans="1:7" ht="25.5">
      <c r="A776" s="240">
        <v>1.2</v>
      </c>
      <c r="B776" s="93" t="s">
        <v>389</v>
      </c>
      <c r="C776" s="94" t="s">
        <v>314</v>
      </c>
      <c r="D776" s="220">
        <f t="shared" ref="D776:G777" si="317">D777</f>
        <v>94.26</v>
      </c>
      <c r="E776" s="95">
        <f t="shared" si="317"/>
        <v>0</v>
      </c>
      <c r="F776" s="95">
        <f t="shared" si="317"/>
        <v>0</v>
      </c>
      <c r="G776" s="95">
        <f t="shared" si="317"/>
        <v>0</v>
      </c>
    </row>
    <row r="777" spans="1:7">
      <c r="A777" s="240"/>
      <c r="B777" s="42" t="s">
        <v>16</v>
      </c>
      <c r="C777" s="27"/>
      <c r="D777" s="216">
        <f t="shared" si="317"/>
        <v>94.26</v>
      </c>
      <c r="E777" s="46">
        <f t="shared" si="317"/>
        <v>0</v>
      </c>
      <c r="F777" s="46">
        <f t="shared" si="317"/>
        <v>0</v>
      </c>
      <c r="G777" s="46">
        <f t="shared" si="317"/>
        <v>0</v>
      </c>
    </row>
    <row r="778" spans="1:7" s="101" customFormat="1" ht="15" customHeight="1">
      <c r="A778" s="242"/>
      <c r="B778" s="103" t="s">
        <v>12</v>
      </c>
      <c r="C778" s="102">
        <v>56</v>
      </c>
      <c r="D778" s="177">
        <f t="shared" ref="D778:G778" si="318">D779+D780+D781</f>
        <v>94.26</v>
      </c>
      <c r="E778" s="70">
        <f t="shared" si="318"/>
        <v>0</v>
      </c>
      <c r="F778" s="70">
        <f t="shared" si="318"/>
        <v>0</v>
      </c>
      <c r="G778" s="70">
        <f t="shared" si="318"/>
        <v>0</v>
      </c>
    </row>
    <row r="779" spans="1:7" s="101" customFormat="1" ht="16.5" customHeight="1">
      <c r="A779" s="242"/>
      <c r="B779" s="131" t="s">
        <v>391</v>
      </c>
      <c r="C779" s="102" t="s">
        <v>11</v>
      </c>
      <c r="D779" s="177">
        <v>30.84</v>
      </c>
      <c r="E779" s="70"/>
      <c r="F779" s="70"/>
      <c r="G779" s="70"/>
    </row>
    <row r="780" spans="1:7" s="101" customFormat="1" ht="15" customHeight="1">
      <c r="A780" s="242"/>
      <c r="B780" s="131" t="s">
        <v>371</v>
      </c>
      <c r="C780" s="102" t="s">
        <v>10</v>
      </c>
      <c r="D780" s="177">
        <v>63.42</v>
      </c>
      <c r="E780" s="70"/>
      <c r="F780" s="70"/>
      <c r="G780" s="70"/>
    </row>
    <row r="781" spans="1:7" ht="15" hidden="1" customHeight="1">
      <c r="A781" s="240"/>
      <c r="B781" s="68" t="s">
        <v>328</v>
      </c>
      <c r="C781" s="14" t="s">
        <v>9</v>
      </c>
      <c r="D781" s="159"/>
      <c r="E781" s="41"/>
      <c r="F781" s="41"/>
      <c r="G781" s="41"/>
    </row>
    <row r="782" spans="1:7" ht="29.25" hidden="1" customHeight="1">
      <c r="A782" s="67">
        <v>1.3</v>
      </c>
      <c r="B782" s="33" t="s">
        <v>62</v>
      </c>
      <c r="C782" s="18" t="s">
        <v>61</v>
      </c>
      <c r="D782" s="218">
        <f t="shared" ref="D782:G782" si="319">D784</f>
        <v>0</v>
      </c>
      <c r="E782" s="20">
        <f t="shared" si="319"/>
        <v>0</v>
      </c>
      <c r="F782" s="20">
        <f t="shared" si="319"/>
        <v>0</v>
      </c>
      <c r="G782" s="20">
        <f t="shared" si="319"/>
        <v>0</v>
      </c>
    </row>
    <row r="783" spans="1:7" ht="15.75" hidden="1" customHeight="1">
      <c r="A783" s="67"/>
      <c r="B783" s="42" t="s">
        <v>16</v>
      </c>
      <c r="C783" s="27"/>
      <c r="D783" s="216">
        <f t="shared" ref="D783:G784" si="320">D784</f>
        <v>0</v>
      </c>
      <c r="E783" s="46">
        <f t="shared" si="320"/>
        <v>0</v>
      </c>
      <c r="F783" s="46">
        <f t="shared" si="320"/>
        <v>0</v>
      </c>
      <c r="G783" s="46">
        <f t="shared" si="320"/>
        <v>0</v>
      </c>
    </row>
    <row r="784" spans="1:7" s="101" customFormat="1" ht="15.75" hidden="1" customHeight="1">
      <c r="A784" s="242"/>
      <c r="B784" s="103" t="s">
        <v>12</v>
      </c>
      <c r="C784" s="102">
        <v>56</v>
      </c>
      <c r="D784" s="177">
        <f t="shared" si="320"/>
        <v>0</v>
      </c>
      <c r="E784" s="70">
        <f t="shared" si="320"/>
        <v>0</v>
      </c>
      <c r="F784" s="70">
        <f t="shared" si="320"/>
        <v>0</v>
      </c>
      <c r="G784" s="70">
        <f t="shared" si="320"/>
        <v>0</v>
      </c>
    </row>
    <row r="785" spans="1:7" ht="16.5" hidden="1" customHeight="1">
      <c r="A785" s="240"/>
      <c r="B785" s="68" t="s">
        <v>328</v>
      </c>
      <c r="C785" s="14" t="s">
        <v>9</v>
      </c>
      <c r="D785" s="159">
        <v>0</v>
      </c>
      <c r="E785" s="41"/>
      <c r="F785" s="41"/>
      <c r="G785" s="41"/>
    </row>
    <row r="786" spans="1:7" ht="26.25" hidden="1" customHeight="1">
      <c r="A786" s="67">
        <v>1.4</v>
      </c>
      <c r="B786" s="33" t="s">
        <v>390</v>
      </c>
      <c r="C786" s="125" t="s">
        <v>61</v>
      </c>
      <c r="D786" s="218">
        <f t="shared" ref="D786:G788" si="321">D787</f>
        <v>0</v>
      </c>
      <c r="E786" s="20">
        <f t="shared" si="321"/>
        <v>0</v>
      </c>
      <c r="F786" s="20">
        <f t="shared" si="321"/>
        <v>0</v>
      </c>
      <c r="G786" s="20">
        <f t="shared" si="321"/>
        <v>0</v>
      </c>
    </row>
    <row r="787" spans="1:7" ht="19.5" hidden="1" customHeight="1">
      <c r="A787" s="67"/>
      <c r="B787" s="25" t="s">
        <v>19</v>
      </c>
      <c r="C787" s="36"/>
      <c r="D787" s="194">
        <f t="shared" si="321"/>
        <v>0</v>
      </c>
      <c r="E787" s="29">
        <f t="shared" si="321"/>
        <v>0</v>
      </c>
      <c r="F787" s="29">
        <f t="shared" si="321"/>
        <v>0</v>
      </c>
      <c r="G787" s="29">
        <f t="shared" si="321"/>
        <v>0</v>
      </c>
    </row>
    <row r="788" spans="1:7" s="47" customFormat="1" ht="19.5" hidden="1" customHeight="1">
      <c r="A788" s="67"/>
      <c r="B788" s="10" t="s">
        <v>4</v>
      </c>
      <c r="C788" s="18">
        <v>1</v>
      </c>
      <c r="D788" s="218">
        <f t="shared" si="321"/>
        <v>0</v>
      </c>
      <c r="E788" s="20">
        <f t="shared" si="321"/>
        <v>0</v>
      </c>
      <c r="F788" s="20">
        <f t="shared" si="321"/>
        <v>0</v>
      </c>
      <c r="G788" s="20">
        <f t="shared" si="321"/>
        <v>0</v>
      </c>
    </row>
    <row r="789" spans="1:7" s="47" customFormat="1" ht="18" hidden="1" customHeight="1">
      <c r="A789" s="67"/>
      <c r="B789" s="7" t="s">
        <v>2</v>
      </c>
      <c r="C789" s="43" t="s">
        <v>49</v>
      </c>
      <c r="D789" s="167">
        <v>0</v>
      </c>
      <c r="E789" s="22">
        <v>0</v>
      </c>
      <c r="F789" s="22">
        <v>0</v>
      </c>
      <c r="G789" s="22">
        <v>0</v>
      </c>
    </row>
    <row r="790" spans="1:7" ht="14.25" hidden="1" customHeight="1">
      <c r="A790" s="67"/>
      <c r="B790" s="42" t="s">
        <v>16</v>
      </c>
      <c r="C790" s="45"/>
      <c r="D790" s="219">
        <f t="shared" ref="D790:G790" si="322">D791</f>
        <v>0</v>
      </c>
      <c r="E790" s="26">
        <f t="shared" si="322"/>
        <v>0</v>
      </c>
      <c r="F790" s="26">
        <f t="shared" si="322"/>
        <v>0</v>
      </c>
      <c r="G790" s="26">
        <f t="shared" si="322"/>
        <v>0</v>
      </c>
    </row>
    <row r="791" spans="1:7" ht="16.5" hidden="1" customHeight="1">
      <c r="A791" s="240"/>
      <c r="B791" s="7" t="s">
        <v>6</v>
      </c>
      <c r="C791" s="14">
        <v>70</v>
      </c>
      <c r="D791" s="159">
        <v>0</v>
      </c>
      <c r="E791" s="41">
        <v>0</v>
      </c>
      <c r="F791" s="41">
        <v>0</v>
      </c>
      <c r="G791" s="41">
        <v>0</v>
      </c>
    </row>
    <row r="792" spans="1:7" ht="23.25" hidden="1" customHeight="1">
      <c r="A792" s="240"/>
      <c r="B792" s="7"/>
      <c r="C792" s="14"/>
      <c r="D792" s="159"/>
      <c r="E792" s="41"/>
      <c r="F792" s="41"/>
      <c r="G792" s="41"/>
    </row>
    <row r="793" spans="1:7" ht="27" hidden="1" customHeight="1">
      <c r="A793" s="67">
        <v>1.5</v>
      </c>
      <c r="B793" s="33" t="s">
        <v>60</v>
      </c>
      <c r="C793" s="18" t="s">
        <v>59</v>
      </c>
      <c r="D793" s="158">
        <f t="shared" ref="D793:G795" si="323">D794</f>
        <v>0</v>
      </c>
      <c r="E793" s="11">
        <f t="shared" si="323"/>
        <v>0</v>
      </c>
      <c r="F793" s="11">
        <f t="shared" si="323"/>
        <v>0</v>
      </c>
      <c r="G793" s="11">
        <f t="shared" si="323"/>
        <v>0</v>
      </c>
    </row>
    <row r="794" spans="1:7" ht="20.25" hidden="1" customHeight="1">
      <c r="A794" s="240"/>
      <c r="B794" s="42" t="s">
        <v>16</v>
      </c>
      <c r="C794" s="27"/>
      <c r="D794" s="216">
        <f t="shared" si="323"/>
        <v>0</v>
      </c>
      <c r="E794" s="46">
        <f t="shared" si="323"/>
        <v>0</v>
      </c>
      <c r="F794" s="46">
        <f t="shared" si="323"/>
        <v>0</v>
      </c>
      <c r="G794" s="46">
        <f t="shared" si="323"/>
        <v>0</v>
      </c>
    </row>
    <row r="795" spans="1:7" ht="12" hidden="1" customHeight="1">
      <c r="A795" s="240"/>
      <c r="B795" s="7" t="s">
        <v>48</v>
      </c>
      <c r="C795" s="48">
        <v>70</v>
      </c>
      <c r="D795" s="159">
        <f t="shared" si="323"/>
        <v>0</v>
      </c>
      <c r="E795" s="41">
        <f t="shared" si="323"/>
        <v>0</v>
      </c>
      <c r="F795" s="41">
        <f t="shared" si="323"/>
        <v>0</v>
      </c>
      <c r="G795" s="41">
        <f t="shared" si="323"/>
        <v>0</v>
      </c>
    </row>
    <row r="796" spans="1:7" ht="13.5" hidden="1" customHeight="1">
      <c r="A796" s="240"/>
      <c r="B796" s="7" t="s">
        <v>365</v>
      </c>
      <c r="C796" s="14" t="s">
        <v>32</v>
      </c>
      <c r="D796" s="159">
        <v>0</v>
      </c>
      <c r="E796" s="41"/>
      <c r="F796" s="41"/>
      <c r="G796" s="41"/>
    </row>
    <row r="797" spans="1:7">
      <c r="A797" s="67">
        <v>2</v>
      </c>
      <c r="B797" s="12" t="s">
        <v>417</v>
      </c>
      <c r="C797" s="18">
        <v>74.02</v>
      </c>
      <c r="D797" s="158">
        <f t="shared" ref="D797:G797" si="324">D803+D807+D811+D817</f>
        <v>6308.54</v>
      </c>
      <c r="E797" s="11">
        <f t="shared" si="324"/>
        <v>8455</v>
      </c>
      <c r="F797" s="11">
        <f t="shared" si="324"/>
        <v>337</v>
      </c>
      <c r="G797" s="11">
        <f t="shared" si="324"/>
        <v>161</v>
      </c>
    </row>
    <row r="798" spans="1:7">
      <c r="A798" s="67"/>
      <c r="B798" s="25" t="s">
        <v>19</v>
      </c>
      <c r="C798" s="36"/>
      <c r="D798" s="194">
        <f t="shared" ref="D798:G800" si="325">D818</f>
        <v>0</v>
      </c>
      <c r="E798" s="29">
        <f t="shared" si="325"/>
        <v>0</v>
      </c>
      <c r="F798" s="29">
        <f t="shared" si="325"/>
        <v>0</v>
      </c>
      <c r="G798" s="29">
        <f t="shared" si="325"/>
        <v>0</v>
      </c>
    </row>
    <row r="799" spans="1:7">
      <c r="A799" s="67"/>
      <c r="B799" s="10" t="s">
        <v>4</v>
      </c>
      <c r="C799" s="18">
        <v>1</v>
      </c>
      <c r="D799" s="158">
        <f t="shared" si="325"/>
        <v>0</v>
      </c>
      <c r="E799" s="11">
        <f t="shared" si="325"/>
        <v>0</v>
      </c>
      <c r="F799" s="11">
        <f t="shared" si="325"/>
        <v>0</v>
      </c>
      <c r="G799" s="11">
        <f t="shared" si="325"/>
        <v>0</v>
      </c>
    </row>
    <row r="800" spans="1:7">
      <c r="A800" s="67"/>
      <c r="B800" s="115" t="s">
        <v>50</v>
      </c>
      <c r="C800" s="125">
        <v>20</v>
      </c>
      <c r="D800" s="218">
        <f t="shared" si="325"/>
        <v>0</v>
      </c>
      <c r="E800" s="20">
        <f t="shared" si="325"/>
        <v>0</v>
      </c>
      <c r="F800" s="20">
        <f t="shared" si="325"/>
        <v>0</v>
      </c>
      <c r="G800" s="20">
        <f t="shared" si="325"/>
        <v>0</v>
      </c>
    </row>
    <row r="801" spans="1:7" ht="12.75" customHeight="1">
      <c r="A801" s="67"/>
      <c r="B801" s="42" t="s">
        <v>16</v>
      </c>
      <c r="C801" s="45"/>
      <c r="D801" s="219">
        <f t="shared" ref="D801:G802" si="326">D804+D808+D812</f>
        <v>6308.54</v>
      </c>
      <c r="E801" s="26">
        <f t="shared" si="326"/>
        <v>8455</v>
      </c>
      <c r="F801" s="26">
        <f t="shared" si="326"/>
        <v>337</v>
      </c>
      <c r="G801" s="26">
        <f t="shared" si="326"/>
        <v>161</v>
      </c>
    </row>
    <row r="802" spans="1:7" ht="19.5" customHeight="1">
      <c r="A802" s="67"/>
      <c r="B802" s="115" t="s">
        <v>54</v>
      </c>
      <c r="C802" s="125">
        <v>56</v>
      </c>
      <c r="D802" s="218">
        <f t="shared" si="326"/>
        <v>6308.54</v>
      </c>
      <c r="E802" s="20">
        <f t="shared" si="326"/>
        <v>8455</v>
      </c>
      <c r="F802" s="20">
        <f t="shared" si="326"/>
        <v>337</v>
      </c>
      <c r="G802" s="20">
        <f t="shared" si="326"/>
        <v>161</v>
      </c>
    </row>
    <row r="803" spans="1:7" ht="13.5" customHeight="1">
      <c r="A803" s="67">
        <v>2.1</v>
      </c>
      <c r="B803" s="44" t="s">
        <v>392</v>
      </c>
      <c r="C803" s="18" t="s">
        <v>57</v>
      </c>
      <c r="D803" s="158">
        <f t="shared" ref="D803:G805" si="327">D804</f>
        <v>26</v>
      </c>
      <c r="E803" s="11">
        <f t="shared" si="327"/>
        <v>0</v>
      </c>
      <c r="F803" s="11">
        <f t="shared" si="327"/>
        <v>0</v>
      </c>
      <c r="G803" s="11">
        <f t="shared" si="327"/>
        <v>0</v>
      </c>
    </row>
    <row r="804" spans="1:7" ht="15" customHeight="1">
      <c r="A804" s="67"/>
      <c r="B804" s="42" t="s">
        <v>16</v>
      </c>
      <c r="C804" s="133"/>
      <c r="D804" s="215">
        <f t="shared" si="327"/>
        <v>26</v>
      </c>
      <c r="E804" s="114">
        <f t="shared" si="327"/>
        <v>0</v>
      </c>
      <c r="F804" s="114">
        <f t="shared" si="327"/>
        <v>0</v>
      </c>
      <c r="G804" s="114">
        <f t="shared" si="327"/>
        <v>0</v>
      </c>
    </row>
    <row r="805" spans="1:7" ht="16.5" customHeight="1">
      <c r="A805" s="242"/>
      <c r="B805" s="7" t="s">
        <v>54</v>
      </c>
      <c r="C805" s="43">
        <v>56</v>
      </c>
      <c r="D805" s="200">
        <f t="shared" si="327"/>
        <v>26</v>
      </c>
      <c r="E805" s="19">
        <f t="shared" si="327"/>
        <v>0</v>
      </c>
      <c r="F805" s="19">
        <f t="shared" si="327"/>
        <v>0</v>
      </c>
      <c r="G805" s="19">
        <f t="shared" si="327"/>
        <v>0</v>
      </c>
    </row>
    <row r="806" spans="1:7" ht="15.75" customHeight="1">
      <c r="A806" s="242"/>
      <c r="B806" s="7" t="s">
        <v>328</v>
      </c>
      <c r="C806" s="43" t="s">
        <v>56</v>
      </c>
      <c r="D806" s="200">
        <v>26</v>
      </c>
      <c r="E806" s="19">
        <v>0</v>
      </c>
      <c r="F806" s="19">
        <v>0</v>
      </c>
      <c r="G806" s="19">
        <v>0</v>
      </c>
    </row>
    <row r="807" spans="1:7">
      <c r="A807" s="67">
        <v>2.2000000000000002</v>
      </c>
      <c r="B807" s="12" t="s">
        <v>55</v>
      </c>
      <c r="C807" s="18" t="s">
        <v>51</v>
      </c>
      <c r="D807" s="158">
        <f t="shared" ref="D807:G809" si="328">D808</f>
        <v>208</v>
      </c>
      <c r="E807" s="11">
        <f t="shared" si="328"/>
        <v>455</v>
      </c>
      <c r="F807" s="11">
        <f t="shared" si="328"/>
        <v>337</v>
      </c>
      <c r="G807" s="11">
        <f t="shared" si="328"/>
        <v>161</v>
      </c>
    </row>
    <row r="808" spans="1:7" ht="18" customHeight="1">
      <c r="A808" s="242"/>
      <c r="B808" s="42" t="s">
        <v>16</v>
      </c>
      <c r="C808" s="133"/>
      <c r="D808" s="215">
        <f t="shared" si="328"/>
        <v>208</v>
      </c>
      <c r="E808" s="114">
        <f t="shared" si="328"/>
        <v>455</v>
      </c>
      <c r="F808" s="114">
        <f t="shared" si="328"/>
        <v>337</v>
      </c>
      <c r="G808" s="114">
        <f t="shared" si="328"/>
        <v>161</v>
      </c>
    </row>
    <row r="809" spans="1:7" ht="15" customHeight="1">
      <c r="A809" s="242"/>
      <c r="B809" s="7" t="s">
        <v>54</v>
      </c>
      <c r="C809" s="14">
        <v>56.01</v>
      </c>
      <c r="D809" s="177">
        <f t="shared" si="328"/>
        <v>208</v>
      </c>
      <c r="E809" s="104">
        <f t="shared" si="328"/>
        <v>455</v>
      </c>
      <c r="F809" s="104">
        <f t="shared" si="328"/>
        <v>337</v>
      </c>
      <c r="G809" s="104">
        <f t="shared" si="328"/>
        <v>161</v>
      </c>
    </row>
    <row r="810" spans="1:7" ht="17.25" customHeight="1">
      <c r="A810" s="240"/>
      <c r="B810" s="7" t="s">
        <v>328</v>
      </c>
      <c r="C810" s="14" t="s">
        <v>9</v>
      </c>
      <c r="D810" s="177">
        <v>208</v>
      </c>
      <c r="E810" s="70">
        <v>455</v>
      </c>
      <c r="F810" s="70">
        <v>337</v>
      </c>
      <c r="G810" s="70">
        <v>161</v>
      </c>
    </row>
    <row r="811" spans="1:7" ht="31.5" customHeight="1">
      <c r="A811" s="260">
        <v>2.2999999999999998</v>
      </c>
      <c r="B811" s="132" t="s">
        <v>393</v>
      </c>
      <c r="C811" s="55" t="s">
        <v>51</v>
      </c>
      <c r="D811" s="223">
        <f t="shared" ref="D811:G812" si="329">D812</f>
        <v>6074.54</v>
      </c>
      <c r="E811" s="154">
        <f t="shared" si="329"/>
        <v>8000</v>
      </c>
      <c r="F811" s="154">
        <f t="shared" si="329"/>
        <v>0</v>
      </c>
      <c r="G811" s="154">
        <f t="shared" si="329"/>
        <v>0</v>
      </c>
    </row>
    <row r="812" spans="1:7" ht="16.5" customHeight="1">
      <c r="A812" s="240"/>
      <c r="B812" s="42" t="s">
        <v>16</v>
      </c>
      <c r="C812" s="27">
        <v>0</v>
      </c>
      <c r="D812" s="216">
        <f t="shared" si="329"/>
        <v>6074.54</v>
      </c>
      <c r="E812" s="46">
        <f t="shared" si="329"/>
        <v>8000</v>
      </c>
      <c r="F812" s="46">
        <f t="shared" si="329"/>
        <v>0</v>
      </c>
      <c r="G812" s="46">
        <f t="shared" si="329"/>
        <v>0</v>
      </c>
    </row>
    <row r="813" spans="1:7" ht="15.75" customHeight="1">
      <c r="A813" s="240"/>
      <c r="B813" s="7" t="s">
        <v>54</v>
      </c>
      <c r="C813" s="14">
        <v>56.01</v>
      </c>
      <c r="D813" s="159">
        <f t="shared" ref="D813:G813" si="330">D814+D815+D816</f>
        <v>6074.54</v>
      </c>
      <c r="E813" s="41">
        <f t="shared" si="330"/>
        <v>8000</v>
      </c>
      <c r="F813" s="41">
        <f t="shared" si="330"/>
        <v>0</v>
      </c>
      <c r="G813" s="41">
        <f t="shared" si="330"/>
        <v>0</v>
      </c>
    </row>
    <row r="814" spans="1:7" ht="15.75" customHeight="1">
      <c r="A814" s="240"/>
      <c r="B814" s="7" t="s">
        <v>385</v>
      </c>
      <c r="C814" s="14" t="s">
        <v>11</v>
      </c>
      <c r="D814" s="159">
        <v>31.95</v>
      </c>
      <c r="E814" s="41"/>
      <c r="F814" s="41"/>
      <c r="G814" s="41"/>
    </row>
    <row r="815" spans="1:7" ht="15.75" customHeight="1">
      <c r="A815" s="240"/>
      <c r="B815" s="7" t="s">
        <v>394</v>
      </c>
      <c r="C815" s="14" t="s">
        <v>10</v>
      </c>
      <c r="D815" s="159">
        <v>0</v>
      </c>
      <c r="E815" s="41"/>
      <c r="F815" s="41"/>
      <c r="G815" s="41"/>
    </row>
    <row r="816" spans="1:7" ht="15" customHeight="1">
      <c r="A816" s="240"/>
      <c r="B816" s="7" t="s">
        <v>395</v>
      </c>
      <c r="C816" s="14" t="s">
        <v>9</v>
      </c>
      <c r="D816" s="159">
        <f>6000+42.59</f>
        <v>6042.59</v>
      </c>
      <c r="E816" s="41">
        <v>8000</v>
      </c>
      <c r="F816" s="41">
        <v>0</v>
      </c>
      <c r="G816" s="41">
        <v>0</v>
      </c>
    </row>
    <row r="817" spans="1:7" ht="16.5" hidden="1" customHeight="1">
      <c r="A817" s="67">
        <v>2.4</v>
      </c>
      <c r="B817" s="12" t="s">
        <v>52</v>
      </c>
      <c r="C817" s="17" t="s">
        <v>51</v>
      </c>
      <c r="D817" s="198">
        <f t="shared" ref="D817:G819" si="331">D818</f>
        <v>0</v>
      </c>
      <c r="E817" s="9">
        <f t="shared" si="331"/>
        <v>0</v>
      </c>
      <c r="F817" s="9">
        <f t="shared" si="331"/>
        <v>0</v>
      </c>
      <c r="G817" s="9">
        <f t="shared" si="331"/>
        <v>0</v>
      </c>
    </row>
    <row r="818" spans="1:7" ht="16.5" hidden="1" customHeight="1">
      <c r="A818" s="67"/>
      <c r="B818" s="25" t="s">
        <v>19</v>
      </c>
      <c r="C818" s="30"/>
      <c r="D818" s="196">
        <f t="shared" si="331"/>
        <v>0</v>
      </c>
      <c r="E818" s="35">
        <f t="shared" si="331"/>
        <v>0</v>
      </c>
      <c r="F818" s="35">
        <f t="shared" si="331"/>
        <v>0</v>
      </c>
      <c r="G818" s="35">
        <f t="shared" si="331"/>
        <v>0</v>
      </c>
    </row>
    <row r="819" spans="1:7" ht="16.5" hidden="1" customHeight="1">
      <c r="A819" s="67"/>
      <c r="B819" s="10" t="s">
        <v>4</v>
      </c>
      <c r="C819" s="17">
        <v>1</v>
      </c>
      <c r="D819" s="198">
        <f t="shared" si="331"/>
        <v>0</v>
      </c>
      <c r="E819" s="9">
        <f t="shared" si="331"/>
        <v>0</v>
      </c>
      <c r="F819" s="9">
        <f t="shared" si="331"/>
        <v>0</v>
      </c>
      <c r="G819" s="9">
        <f t="shared" si="331"/>
        <v>0</v>
      </c>
    </row>
    <row r="820" spans="1:7" ht="16.5" hidden="1" customHeight="1">
      <c r="A820" s="240"/>
      <c r="B820" s="7" t="s">
        <v>50</v>
      </c>
      <c r="C820" s="14" t="s">
        <v>49</v>
      </c>
      <c r="D820" s="159"/>
      <c r="E820" s="41"/>
      <c r="F820" s="41"/>
      <c r="G820" s="41"/>
    </row>
    <row r="821" spans="1:7" s="128" customFormat="1" ht="15.75" customHeight="1">
      <c r="A821" s="259" t="s">
        <v>47</v>
      </c>
      <c r="B821" s="126" t="s">
        <v>407</v>
      </c>
      <c r="C821" s="123">
        <v>79.02</v>
      </c>
      <c r="D821" s="222">
        <f t="shared" ref="D821:G821" si="332">D833+D859+D867+D921</f>
        <v>49913.05</v>
      </c>
      <c r="E821" s="127">
        <f t="shared" si="332"/>
        <v>26991</v>
      </c>
      <c r="F821" s="127">
        <f t="shared" si="332"/>
        <v>32911</v>
      </c>
      <c r="G821" s="127">
        <f t="shared" si="332"/>
        <v>33341</v>
      </c>
    </row>
    <row r="822" spans="1:7" ht="19.5" customHeight="1">
      <c r="A822" s="67"/>
      <c r="B822" s="25" t="s">
        <v>19</v>
      </c>
      <c r="C822" s="36"/>
      <c r="D822" s="208">
        <f t="shared" ref="D822:G823" si="333">D834+D862+D868</f>
        <v>16461</v>
      </c>
      <c r="E822" s="39">
        <f t="shared" si="333"/>
        <v>16411</v>
      </c>
      <c r="F822" s="39">
        <f t="shared" si="333"/>
        <v>17331</v>
      </c>
      <c r="G822" s="39">
        <f t="shared" si="333"/>
        <v>17761</v>
      </c>
    </row>
    <row r="823" spans="1:7">
      <c r="A823" s="67"/>
      <c r="B823" s="10" t="s">
        <v>4</v>
      </c>
      <c r="C823" s="17">
        <v>1</v>
      </c>
      <c r="D823" s="198">
        <f t="shared" si="333"/>
        <v>16461</v>
      </c>
      <c r="E823" s="28">
        <f t="shared" si="333"/>
        <v>16411</v>
      </c>
      <c r="F823" s="28">
        <f t="shared" si="333"/>
        <v>17331</v>
      </c>
      <c r="G823" s="28">
        <f t="shared" si="333"/>
        <v>17761</v>
      </c>
    </row>
    <row r="824" spans="1:7">
      <c r="A824" s="67"/>
      <c r="B824" s="10" t="s">
        <v>3</v>
      </c>
      <c r="C824" s="17">
        <v>10</v>
      </c>
      <c r="D824" s="198">
        <f t="shared" ref="D824:G824" si="334">D870</f>
        <v>0</v>
      </c>
      <c r="E824" s="28">
        <f t="shared" si="334"/>
        <v>0</v>
      </c>
      <c r="F824" s="28">
        <f t="shared" si="334"/>
        <v>0</v>
      </c>
      <c r="G824" s="28">
        <f t="shared" si="334"/>
        <v>0</v>
      </c>
    </row>
    <row r="825" spans="1:7">
      <c r="A825" s="67"/>
      <c r="B825" s="10" t="s">
        <v>2</v>
      </c>
      <c r="C825" s="17">
        <v>20</v>
      </c>
      <c r="D825" s="198">
        <f t="shared" ref="D825:G825" si="335">D836+D871</f>
        <v>15950</v>
      </c>
      <c r="E825" s="28">
        <f t="shared" si="335"/>
        <v>15900</v>
      </c>
      <c r="F825" s="28">
        <f t="shared" si="335"/>
        <v>16820</v>
      </c>
      <c r="G825" s="28">
        <f t="shared" si="335"/>
        <v>17250</v>
      </c>
    </row>
    <row r="826" spans="1:7">
      <c r="A826" s="67"/>
      <c r="B826" s="10" t="s">
        <v>46</v>
      </c>
      <c r="C826" s="17">
        <v>51</v>
      </c>
      <c r="D826" s="198">
        <f t="shared" ref="D826:G826" si="336">D864</f>
        <v>501</v>
      </c>
      <c r="E826" s="28">
        <f t="shared" si="336"/>
        <v>501</v>
      </c>
      <c r="F826" s="28">
        <f t="shared" si="336"/>
        <v>501</v>
      </c>
      <c r="G826" s="28">
        <f t="shared" si="336"/>
        <v>501</v>
      </c>
    </row>
    <row r="827" spans="1:7">
      <c r="A827" s="67"/>
      <c r="B827" s="10" t="s">
        <v>44</v>
      </c>
      <c r="C827" s="17">
        <v>59.02</v>
      </c>
      <c r="D827" s="198">
        <f t="shared" ref="D827:G827" si="337">D837</f>
        <v>10</v>
      </c>
      <c r="E827" s="28">
        <f t="shared" si="337"/>
        <v>10</v>
      </c>
      <c r="F827" s="28">
        <f t="shared" si="337"/>
        <v>10</v>
      </c>
      <c r="G827" s="28">
        <f t="shared" si="337"/>
        <v>10</v>
      </c>
    </row>
    <row r="828" spans="1:7">
      <c r="A828" s="67"/>
      <c r="B828" s="23" t="s">
        <v>16</v>
      </c>
      <c r="C828" s="38"/>
      <c r="D828" s="210">
        <f t="shared" ref="D828:G828" si="338">D838+D872+D922</f>
        <v>33452.050000000003</v>
      </c>
      <c r="E828" s="37">
        <f t="shared" si="338"/>
        <v>10580</v>
      </c>
      <c r="F828" s="37">
        <f t="shared" si="338"/>
        <v>15580</v>
      </c>
      <c r="G828" s="37">
        <f t="shared" si="338"/>
        <v>15580</v>
      </c>
    </row>
    <row r="829" spans="1:7">
      <c r="A829" s="67"/>
      <c r="B829" s="116" t="s">
        <v>41</v>
      </c>
      <c r="C829" s="117">
        <v>55</v>
      </c>
      <c r="D829" s="198">
        <f t="shared" ref="D829:G829" si="339">D839+D923</f>
        <v>580</v>
      </c>
      <c r="E829" s="28">
        <f t="shared" si="339"/>
        <v>580</v>
      </c>
      <c r="F829" s="28">
        <f t="shared" si="339"/>
        <v>580</v>
      </c>
      <c r="G829" s="28">
        <f t="shared" si="339"/>
        <v>580</v>
      </c>
    </row>
    <row r="830" spans="1:7">
      <c r="A830" s="67"/>
      <c r="B830" s="12" t="s">
        <v>12</v>
      </c>
      <c r="C830" s="17">
        <v>56</v>
      </c>
      <c r="D830" s="198">
        <f t="shared" ref="D830:G830" si="340">D873+D924</f>
        <v>9872.0499999999993</v>
      </c>
      <c r="E830" s="28">
        <f t="shared" si="340"/>
        <v>0</v>
      </c>
      <c r="F830" s="28">
        <f t="shared" si="340"/>
        <v>0</v>
      </c>
      <c r="G830" s="28">
        <f t="shared" si="340"/>
        <v>0</v>
      </c>
    </row>
    <row r="831" spans="1:7">
      <c r="A831" s="67"/>
      <c r="B831" s="10" t="s">
        <v>6</v>
      </c>
      <c r="C831" s="17">
        <v>70</v>
      </c>
      <c r="D831" s="198">
        <f t="shared" ref="D831:G831" si="341">D840+D874</f>
        <v>23000</v>
      </c>
      <c r="E831" s="28">
        <f t="shared" si="341"/>
        <v>10000</v>
      </c>
      <c r="F831" s="28">
        <f t="shared" si="341"/>
        <v>15000</v>
      </c>
      <c r="G831" s="28">
        <f t="shared" si="341"/>
        <v>15000</v>
      </c>
    </row>
    <row r="832" spans="1:7" ht="15" customHeight="1">
      <c r="A832" s="261"/>
      <c r="B832" s="134" t="s">
        <v>5</v>
      </c>
      <c r="C832" s="123">
        <v>85.01</v>
      </c>
      <c r="D832" s="209">
        <f t="shared" ref="D832:G832" si="342">D875</f>
        <v>0</v>
      </c>
      <c r="E832" s="130">
        <f t="shared" si="342"/>
        <v>0</v>
      </c>
      <c r="F832" s="130">
        <f t="shared" si="342"/>
        <v>0</v>
      </c>
      <c r="G832" s="130">
        <f t="shared" si="342"/>
        <v>0</v>
      </c>
    </row>
    <row r="833" spans="1:7">
      <c r="A833" s="67">
        <v>1</v>
      </c>
      <c r="B833" s="12" t="s">
        <v>460</v>
      </c>
      <c r="C833" s="18">
        <v>80.02</v>
      </c>
      <c r="D833" s="158">
        <f t="shared" ref="D833:G833" si="343">D841+D844+D848+D852</f>
        <v>790</v>
      </c>
      <c r="E833" s="11">
        <f t="shared" si="343"/>
        <v>790</v>
      </c>
      <c r="F833" s="11">
        <f t="shared" si="343"/>
        <v>840</v>
      </c>
      <c r="G833" s="11">
        <f t="shared" si="343"/>
        <v>840</v>
      </c>
    </row>
    <row r="834" spans="1:7">
      <c r="A834" s="67"/>
      <c r="B834" s="25" t="s">
        <v>19</v>
      </c>
      <c r="C834" s="36"/>
      <c r="D834" s="194">
        <f t="shared" ref="D834:G835" si="344">D845+D849</f>
        <v>210</v>
      </c>
      <c r="E834" s="29">
        <f t="shared" si="344"/>
        <v>210</v>
      </c>
      <c r="F834" s="29">
        <f t="shared" si="344"/>
        <v>260</v>
      </c>
      <c r="G834" s="29">
        <f t="shared" si="344"/>
        <v>260</v>
      </c>
    </row>
    <row r="835" spans="1:7">
      <c r="A835" s="67"/>
      <c r="B835" s="10" t="s">
        <v>4</v>
      </c>
      <c r="C835" s="17">
        <v>1</v>
      </c>
      <c r="D835" s="198">
        <f t="shared" si="344"/>
        <v>210</v>
      </c>
      <c r="E835" s="28">
        <f t="shared" si="344"/>
        <v>210</v>
      </c>
      <c r="F835" s="28">
        <f t="shared" si="344"/>
        <v>260</v>
      </c>
      <c r="G835" s="28">
        <f t="shared" si="344"/>
        <v>260</v>
      </c>
    </row>
    <row r="836" spans="1:7">
      <c r="A836" s="67"/>
      <c r="B836" s="10" t="s">
        <v>2</v>
      </c>
      <c r="C836" s="17">
        <v>20</v>
      </c>
      <c r="D836" s="198">
        <f t="shared" ref="D836:G836" si="345">D851</f>
        <v>200</v>
      </c>
      <c r="E836" s="28">
        <f t="shared" si="345"/>
        <v>200</v>
      </c>
      <c r="F836" s="28">
        <f t="shared" si="345"/>
        <v>250</v>
      </c>
      <c r="G836" s="28">
        <f t="shared" si="345"/>
        <v>250</v>
      </c>
    </row>
    <row r="837" spans="1:7">
      <c r="A837" s="67"/>
      <c r="B837" s="10" t="s">
        <v>44</v>
      </c>
      <c r="C837" s="17">
        <v>59.02</v>
      </c>
      <c r="D837" s="198">
        <f t="shared" ref="D837:G837" si="346">D847</f>
        <v>10</v>
      </c>
      <c r="E837" s="28">
        <f t="shared" si="346"/>
        <v>10</v>
      </c>
      <c r="F837" s="28">
        <f t="shared" si="346"/>
        <v>10</v>
      </c>
      <c r="G837" s="28">
        <f t="shared" si="346"/>
        <v>10</v>
      </c>
    </row>
    <row r="838" spans="1:7">
      <c r="A838" s="67"/>
      <c r="B838" s="23" t="s">
        <v>16</v>
      </c>
      <c r="C838" s="27"/>
      <c r="D838" s="216">
        <f t="shared" ref="D838:G838" si="347">D842+D857</f>
        <v>580</v>
      </c>
      <c r="E838" s="156">
        <f t="shared" si="347"/>
        <v>580</v>
      </c>
      <c r="F838" s="156">
        <f t="shared" si="347"/>
        <v>580</v>
      </c>
      <c r="G838" s="156">
        <f t="shared" si="347"/>
        <v>580</v>
      </c>
    </row>
    <row r="839" spans="1:7">
      <c r="A839" s="67"/>
      <c r="B839" s="115" t="s">
        <v>41</v>
      </c>
      <c r="C839" s="17">
        <v>55</v>
      </c>
      <c r="D839" s="198">
        <f t="shared" ref="D839:G839" si="348">D843</f>
        <v>580</v>
      </c>
      <c r="E839" s="28">
        <f t="shared" si="348"/>
        <v>580</v>
      </c>
      <c r="F839" s="28">
        <f t="shared" si="348"/>
        <v>580</v>
      </c>
      <c r="G839" s="28">
        <f t="shared" si="348"/>
        <v>580</v>
      </c>
    </row>
    <row r="840" spans="1:7">
      <c r="A840" s="67"/>
      <c r="B840" s="10" t="s">
        <v>6</v>
      </c>
      <c r="C840" s="17">
        <v>70</v>
      </c>
      <c r="D840" s="198">
        <f t="shared" ref="D840:G840" si="349">D858</f>
        <v>0</v>
      </c>
      <c r="E840" s="28">
        <f t="shared" si="349"/>
        <v>0</v>
      </c>
      <c r="F840" s="28">
        <f t="shared" si="349"/>
        <v>0</v>
      </c>
      <c r="G840" s="28">
        <f t="shared" si="349"/>
        <v>0</v>
      </c>
    </row>
    <row r="841" spans="1:7">
      <c r="A841" s="67">
        <v>1.1000000000000001</v>
      </c>
      <c r="B841" s="12" t="s">
        <v>43</v>
      </c>
      <c r="C841" s="17" t="s">
        <v>42</v>
      </c>
      <c r="D841" s="158">
        <f t="shared" ref="D841:G842" si="350">D842</f>
        <v>580</v>
      </c>
      <c r="E841" s="11">
        <f t="shared" si="350"/>
        <v>580</v>
      </c>
      <c r="F841" s="11">
        <f t="shared" si="350"/>
        <v>580</v>
      </c>
      <c r="G841" s="11">
        <f t="shared" si="350"/>
        <v>580</v>
      </c>
    </row>
    <row r="842" spans="1:7">
      <c r="A842" s="67"/>
      <c r="B842" s="23" t="s">
        <v>16</v>
      </c>
      <c r="C842" s="27"/>
      <c r="D842" s="216">
        <f t="shared" si="350"/>
        <v>580</v>
      </c>
      <c r="E842" s="156">
        <f t="shared" si="350"/>
        <v>580</v>
      </c>
      <c r="F842" s="156">
        <f t="shared" si="350"/>
        <v>580</v>
      </c>
      <c r="G842" s="156">
        <f t="shared" si="350"/>
        <v>580</v>
      </c>
    </row>
    <row r="843" spans="1:7" ht="16.5" customHeight="1">
      <c r="A843" s="240"/>
      <c r="B843" s="7" t="s">
        <v>41</v>
      </c>
      <c r="C843" s="14" t="s">
        <v>40</v>
      </c>
      <c r="D843" s="159">
        <v>580</v>
      </c>
      <c r="E843" s="41">
        <v>580</v>
      </c>
      <c r="F843" s="41">
        <v>580</v>
      </c>
      <c r="G843" s="41">
        <v>580</v>
      </c>
    </row>
    <row r="844" spans="1:7">
      <c r="A844" s="67">
        <v>1.2</v>
      </c>
      <c r="B844" s="12" t="s">
        <v>39</v>
      </c>
      <c r="C844" s="18" t="s">
        <v>38</v>
      </c>
      <c r="D844" s="158">
        <f t="shared" ref="D844:G846" si="351">D845</f>
        <v>10</v>
      </c>
      <c r="E844" s="11">
        <f t="shared" si="351"/>
        <v>10</v>
      </c>
      <c r="F844" s="11">
        <f t="shared" si="351"/>
        <v>10</v>
      </c>
      <c r="G844" s="11">
        <f t="shared" si="351"/>
        <v>10</v>
      </c>
    </row>
    <row r="845" spans="1:7">
      <c r="A845" s="67"/>
      <c r="B845" s="25" t="s">
        <v>19</v>
      </c>
      <c r="C845" s="36"/>
      <c r="D845" s="194">
        <f t="shared" si="351"/>
        <v>10</v>
      </c>
      <c r="E845" s="29">
        <f t="shared" si="351"/>
        <v>10</v>
      </c>
      <c r="F845" s="29">
        <f t="shared" si="351"/>
        <v>10</v>
      </c>
      <c r="G845" s="29">
        <f t="shared" si="351"/>
        <v>10</v>
      </c>
    </row>
    <row r="846" spans="1:7">
      <c r="A846" s="67"/>
      <c r="B846" s="10" t="s">
        <v>4</v>
      </c>
      <c r="C846" s="17">
        <v>1</v>
      </c>
      <c r="D846" s="198">
        <f t="shared" si="351"/>
        <v>10</v>
      </c>
      <c r="E846" s="28">
        <f t="shared" si="351"/>
        <v>10</v>
      </c>
      <c r="F846" s="28">
        <f t="shared" si="351"/>
        <v>10</v>
      </c>
      <c r="G846" s="28">
        <f t="shared" si="351"/>
        <v>10</v>
      </c>
    </row>
    <row r="847" spans="1:7" ht="15.75" customHeight="1">
      <c r="A847" s="240"/>
      <c r="B847" s="7" t="s">
        <v>37</v>
      </c>
      <c r="C847" s="14">
        <v>59.02</v>
      </c>
      <c r="D847" s="159">
        <v>10</v>
      </c>
      <c r="E847" s="41">
        <v>10</v>
      </c>
      <c r="F847" s="41">
        <v>10</v>
      </c>
      <c r="G847" s="41">
        <v>10</v>
      </c>
    </row>
    <row r="848" spans="1:7" ht="25.5">
      <c r="A848" s="67">
        <v>1.3</v>
      </c>
      <c r="B848" s="33" t="s">
        <v>397</v>
      </c>
      <c r="C848" s="17" t="s">
        <v>33</v>
      </c>
      <c r="D848" s="158">
        <f t="shared" ref="D848:G850" si="352">D849</f>
        <v>200</v>
      </c>
      <c r="E848" s="11">
        <f t="shared" si="352"/>
        <v>200</v>
      </c>
      <c r="F848" s="11">
        <f t="shared" si="352"/>
        <v>250</v>
      </c>
      <c r="G848" s="11">
        <f t="shared" si="352"/>
        <v>250</v>
      </c>
    </row>
    <row r="849" spans="1:7">
      <c r="A849" s="67"/>
      <c r="B849" s="25" t="s">
        <v>19</v>
      </c>
      <c r="C849" s="30"/>
      <c r="D849" s="194">
        <f t="shared" si="352"/>
        <v>200</v>
      </c>
      <c r="E849" s="29">
        <f t="shared" si="352"/>
        <v>200</v>
      </c>
      <c r="F849" s="29">
        <f t="shared" si="352"/>
        <v>250</v>
      </c>
      <c r="G849" s="29">
        <f t="shared" si="352"/>
        <v>250</v>
      </c>
    </row>
    <row r="850" spans="1:7" ht="15" customHeight="1">
      <c r="A850" s="67"/>
      <c r="B850" s="10" t="s">
        <v>4</v>
      </c>
      <c r="C850" s="17">
        <v>1</v>
      </c>
      <c r="D850" s="198">
        <f t="shared" si="352"/>
        <v>200</v>
      </c>
      <c r="E850" s="28">
        <f t="shared" si="352"/>
        <v>200</v>
      </c>
      <c r="F850" s="28">
        <f t="shared" si="352"/>
        <v>250</v>
      </c>
      <c r="G850" s="28">
        <f t="shared" si="352"/>
        <v>250</v>
      </c>
    </row>
    <row r="851" spans="1:7" ht="19.5" customHeight="1">
      <c r="A851" s="240"/>
      <c r="B851" s="7" t="s">
        <v>2</v>
      </c>
      <c r="C851" s="14" t="s">
        <v>36</v>
      </c>
      <c r="D851" s="159">
        <v>200</v>
      </c>
      <c r="E851" s="41">
        <v>200</v>
      </c>
      <c r="F851" s="41">
        <v>250</v>
      </c>
      <c r="G851" s="41">
        <v>250</v>
      </c>
    </row>
    <row r="852" spans="1:7" ht="29.25" hidden="1" customHeight="1">
      <c r="A852" s="240">
        <v>1.4</v>
      </c>
      <c r="B852" s="33" t="s">
        <v>35</v>
      </c>
      <c r="C852" s="17" t="s">
        <v>33</v>
      </c>
      <c r="D852" s="158">
        <f t="shared" ref="D852:G857" si="353">D853</f>
        <v>0</v>
      </c>
      <c r="E852" s="11">
        <f t="shared" si="353"/>
        <v>0</v>
      </c>
      <c r="F852" s="11">
        <f t="shared" si="353"/>
        <v>0</v>
      </c>
      <c r="G852" s="11">
        <f t="shared" si="353"/>
        <v>0</v>
      </c>
    </row>
    <row r="853" spans="1:7" ht="26.25" hidden="1" customHeight="1">
      <c r="A853" s="240"/>
      <c r="B853" s="33" t="s">
        <v>34</v>
      </c>
      <c r="C853" s="17" t="s">
        <v>33</v>
      </c>
      <c r="D853" s="198">
        <f t="shared" ref="D853:G853" si="354">D854+D857</f>
        <v>0</v>
      </c>
      <c r="E853" s="9">
        <f t="shared" si="354"/>
        <v>0</v>
      </c>
      <c r="F853" s="9">
        <f t="shared" si="354"/>
        <v>0</v>
      </c>
      <c r="G853" s="9">
        <f t="shared" si="354"/>
        <v>0</v>
      </c>
    </row>
    <row r="854" spans="1:7" ht="26.25" hidden="1" customHeight="1">
      <c r="A854" s="240"/>
      <c r="B854" s="25" t="s">
        <v>19</v>
      </c>
      <c r="C854" s="30"/>
      <c r="D854" s="196">
        <f t="shared" ref="D854:G855" si="355">D855</f>
        <v>0</v>
      </c>
      <c r="E854" s="35">
        <f t="shared" si="355"/>
        <v>0</v>
      </c>
      <c r="F854" s="35">
        <f t="shared" si="355"/>
        <v>0</v>
      </c>
      <c r="G854" s="35">
        <f t="shared" si="355"/>
        <v>0</v>
      </c>
    </row>
    <row r="855" spans="1:7" ht="26.25" hidden="1" customHeight="1">
      <c r="A855" s="240"/>
      <c r="B855" s="10" t="s">
        <v>4</v>
      </c>
      <c r="C855" s="17">
        <v>1</v>
      </c>
      <c r="D855" s="198">
        <f t="shared" si="355"/>
        <v>0</v>
      </c>
      <c r="E855" s="9">
        <f t="shared" si="355"/>
        <v>0</v>
      </c>
      <c r="F855" s="9">
        <f t="shared" si="355"/>
        <v>0</v>
      </c>
      <c r="G855" s="9">
        <f t="shared" si="355"/>
        <v>0</v>
      </c>
    </row>
    <row r="856" spans="1:7" ht="26.25" hidden="1" customHeight="1">
      <c r="A856" s="240"/>
      <c r="B856" s="7" t="s">
        <v>2</v>
      </c>
      <c r="C856" s="14">
        <v>20</v>
      </c>
      <c r="D856" s="177"/>
      <c r="E856" s="70"/>
      <c r="F856" s="70"/>
      <c r="G856" s="70"/>
    </row>
    <row r="857" spans="1:7" ht="18" hidden="1" customHeight="1">
      <c r="A857" s="240"/>
      <c r="B857" s="23" t="s">
        <v>16</v>
      </c>
      <c r="C857" s="108"/>
      <c r="D857" s="212">
        <f t="shared" si="353"/>
        <v>0</v>
      </c>
      <c r="E857" s="135">
        <f t="shared" si="353"/>
        <v>0</v>
      </c>
      <c r="F857" s="135">
        <f t="shared" si="353"/>
        <v>0</v>
      </c>
      <c r="G857" s="135">
        <f t="shared" si="353"/>
        <v>0</v>
      </c>
    </row>
    <row r="858" spans="1:7" ht="14.25" hidden="1" customHeight="1">
      <c r="A858" s="240"/>
      <c r="B858" s="7" t="s">
        <v>6</v>
      </c>
      <c r="C858" s="32" t="s">
        <v>32</v>
      </c>
      <c r="D858" s="159">
        <v>0</v>
      </c>
      <c r="E858" s="16"/>
      <c r="F858" s="16"/>
      <c r="G858" s="41"/>
    </row>
    <row r="859" spans="1:7" ht="15.75" customHeight="1">
      <c r="A859" s="67">
        <v>2</v>
      </c>
      <c r="B859" s="12" t="s">
        <v>31</v>
      </c>
      <c r="C859" s="18">
        <v>83.02</v>
      </c>
      <c r="D859" s="158">
        <f t="shared" ref="D859:G863" si="356">D860</f>
        <v>501</v>
      </c>
      <c r="E859" s="11">
        <f t="shared" si="356"/>
        <v>501</v>
      </c>
      <c r="F859" s="11">
        <f t="shared" si="356"/>
        <v>501</v>
      </c>
      <c r="G859" s="11">
        <f t="shared" si="356"/>
        <v>501</v>
      </c>
    </row>
    <row r="860" spans="1:7" ht="15.75" customHeight="1">
      <c r="A860" s="67"/>
      <c r="B860" s="12" t="s">
        <v>30</v>
      </c>
      <c r="C860" s="17" t="s">
        <v>29</v>
      </c>
      <c r="D860" s="198">
        <f t="shared" si="356"/>
        <v>501</v>
      </c>
      <c r="E860" s="9">
        <f t="shared" si="356"/>
        <v>501</v>
      </c>
      <c r="F860" s="9">
        <f t="shared" si="356"/>
        <v>501</v>
      </c>
      <c r="G860" s="9">
        <f t="shared" si="356"/>
        <v>501</v>
      </c>
    </row>
    <row r="861" spans="1:7" ht="15.75" customHeight="1">
      <c r="A861" s="67"/>
      <c r="B861" s="12" t="s">
        <v>396</v>
      </c>
      <c r="C861" s="17" t="s">
        <v>28</v>
      </c>
      <c r="D861" s="198">
        <f t="shared" si="356"/>
        <v>501</v>
      </c>
      <c r="E861" s="9">
        <f t="shared" si="356"/>
        <v>501</v>
      </c>
      <c r="F861" s="9">
        <f t="shared" si="356"/>
        <v>501</v>
      </c>
      <c r="G861" s="9">
        <f t="shared" si="356"/>
        <v>501</v>
      </c>
    </row>
    <row r="862" spans="1:7" ht="15.75" customHeight="1">
      <c r="A862" s="67"/>
      <c r="B862" s="25" t="s">
        <v>19</v>
      </c>
      <c r="C862" s="30"/>
      <c r="D862" s="196">
        <f t="shared" si="356"/>
        <v>501</v>
      </c>
      <c r="E862" s="35">
        <f t="shared" si="356"/>
        <v>501</v>
      </c>
      <c r="F862" s="35">
        <f t="shared" si="356"/>
        <v>501</v>
      </c>
      <c r="G862" s="35">
        <f t="shared" si="356"/>
        <v>501</v>
      </c>
    </row>
    <row r="863" spans="1:7" ht="15.75" customHeight="1">
      <c r="A863" s="67"/>
      <c r="B863" s="10" t="s">
        <v>4</v>
      </c>
      <c r="C863" s="17">
        <v>1</v>
      </c>
      <c r="D863" s="198">
        <f t="shared" si="356"/>
        <v>501</v>
      </c>
      <c r="E863" s="9">
        <f t="shared" si="356"/>
        <v>501</v>
      </c>
      <c r="F863" s="9">
        <f t="shared" si="356"/>
        <v>501</v>
      </c>
      <c r="G863" s="9">
        <f t="shared" si="356"/>
        <v>501</v>
      </c>
    </row>
    <row r="864" spans="1:7" ht="26.25" customHeight="1">
      <c r="A864" s="67"/>
      <c r="B864" s="105" t="s">
        <v>27</v>
      </c>
      <c r="C864" s="17" t="s">
        <v>26</v>
      </c>
      <c r="D864" s="198">
        <f t="shared" ref="D864:G864" si="357">D865+D866</f>
        <v>501</v>
      </c>
      <c r="E864" s="9">
        <f t="shared" si="357"/>
        <v>501</v>
      </c>
      <c r="F864" s="9">
        <f t="shared" si="357"/>
        <v>501</v>
      </c>
      <c r="G864" s="9">
        <f t="shared" si="357"/>
        <v>501</v>
      </c>
    </row>
    <row r="865" spans="1:7" ht="15.75" customHeight="1">
      <c r="A865" s="240"/>
      <c r="B865" s="7" t="s">
        <v>3</v>
      </c>
      <c r="C865" s="14">
        <v>10</v>
      </c>
      <c r="D865" s="159">
        <v>501</v>
      </c>
      <c r="E865" s="41">
        <v>501</v>
      </c>
      <c r="F865" s="41">
        <v>501</v>
      </c>
      <c r="G865" s="41">
        <v>501</v>
      </c>
    </row>
    <row r="866" spans="1:7" ht="15" hidden="1" customHeight="1">
      <c r="A866" s="240"/>
      <c r="B866" s="7" t="s">
        <v>2</v>
      </c>
      <c r="C866" s="14">
        <v>20</v>
      </c>
      <c r="D866" s="159"/>
      <c r="E866" s="41"/>
      <c r="F866" s="41"/>
      <c r="G866" s="41"/>
    </row>
    <row r="867" spans="1:7">
      <c r="A867" s="67">
        <v>3</v>
      </c>
      <c r="B867" s="12" t="s">
        <v>25</v>
      </c>
      <c r="C867" s="18">
        <v>84.02</v>
      </c>
      <c r="D867" s="158">
        <f t="shared" ref="D867:G869" si="358">D876+D886</f>
        <v>48622.05</v>
      </c>
      <c r="E867" s="11">
        <f t="shared" si="358"/>
        <v>25700</v>
      </c>
      <c r="F867" s="11">
        <f t="shared" si="358"/>
        <v>31570</v>
      </c>
      <c r="G867" s="11">
        <f t="shared" si="358"/>
        <v>32000</v>
      </c>
    </row>
    <row r="868" spans="1:7">
      <c r="A868" s="67"/>
      <c r="B868" s="25" t="s">
        <v>19</v>
      </c>
      <c r="C868" s="30"/>
      <c r="D868" s="194">
        <f t="shared" si="358"/>
        <v>15750</v>
      </c>
      <c r="E868" s="29">
        <f t="shared" si="358"/>
        <v>15700</v>
      </c>
      <c r="F868" s="29">
        <f t="shared" si="358"/>
        <v>16570</v>
      </c>
      <c r="G868" s="29">
        <f t="shared" si="358"/>
        <v>17000</v>
      </c>
    </row>
    <row r="869" spans="1:7">
      <c r="A869" s="67"/>
      <c r="B869" s="10" t="s">
        <v>4</v>
      </c>
      <c r="C869" s="17">
        <v>1</v>
      </c>
      <c r="D869" s="158">
        <f t="shared" si="358"/>
        <v>15750</v>
      </c>
      <c r="E869" s="11">
        <f t="shared" si="358"/>
        <v>15700</v>
      </c>
      <c r="F869" s="11">
        <f t="shared" si="358"/>
        <v>16570</v>
      </c>
      <c r="G869" s="11">
        <f t="shared" si="358"/>
        <v>17000</v>
      </c>
    </row>
    <row r="870" spans="1:7">
      <c r="A870" s="67"/>
      <c r="B870" s="10" t="s">
        <v>3</v>
      </c>
      <c r="C870" s="17">
        <v>10</v>
      </c>
      <c r="D870" s="158">
        <f t="shared" ref="D870:G870" si="359">D879</f>
        <v>0</v>
      </c>
      <c r="E870" s="11">
        <f t="shared" si="359"/>
        <v>0</v>
      </c>
      <c r="F870" s="11">
        <f t="shared" si="359"/>
        <v>0</v>
      </c>
      <c r="G870" s="11">
        <f t="shared" si="359"/>
        <v>0</v>
      </c>
    </row>
    <row r="871" spans="1:7">
      <c r="A871" s="67"/>
      <c r="B871" s="10" t="s">
        <v>2</v>
      </c>
      <c r="C871" s="17">
        <v>20</v>
      </c>
      <c r="D871" s="158">
        <f t="shared" ref="D871:G871" si="360">D880+D889</f>
        <v>15750</v>
      </c>
      <c r="E871" s="11">
        <f t="shared" si="360"/>
        <v>15700</v>
      </c>
      <c r="F871" s="11">
        <f t="shared" si="360"/>
        <v>16570</v>
      </c>
      <c r="G871" s="11">
        <f t="shared" si="360"/>
        <v>17000</v>
      </c>
    </row>
    <row r="872" spans="1:7">
      <c r="A872" s="67"/>
      <c r="B872" s="23" t="s">
        <v>16</v>
      </c>
      <c r="C872" s="27"/>
      <c r="D872" s="219">
        <f t="shared" ref="D872:G872" si="361">D883+D890</f>
        <v>32872.050000000003</v>
      </c>
      <c r="E872" s="26">
        <f t="shared" si="361"/>
        <v>10000</v>
      </c>
      <c r="F872" s="26">
        <f t="shared" si="361"/>
        <v>15000</v>
      </c>
      <c r="G872" s="26">
        <f t="shared" si="361"/>
        <v>15000</v>
      </c>
    </row>
    <row r="873" spans="1:7" ht="12" customHeight="1">
      <c r="A873" s="67"/>
      <c r="B873" s="10" t="s">
        <v>12</v>
      </c>
      <c r="C873" s="17">
        <v>56</v>
      </c>
      <c r="D873" s="158">
        <f t="shared" ref="D873:G873" si="362">D891</f>
        <v>9872.0499999999993</v>
      </c>
      <c r="E873" s="11">
        <f t="shared" si="362"/>
        <v>0</v>
      </c>
      <c r="F873" s="11">
        <f t="shared" si="362"/>
        <v>0</v>
      </c>
      <c r="G873" s="11">
        <f t="shared" si="362"/>
        <v>0</v>
      </c>
    </row>
    <row r="874" spans="1:7">
      <c r="A874" s="67"/>
      <c r="B874" s="10" t="s">
        <v>6</v>
      </c>
      <c r="C874" s="17">
        <v>70</v>
      </c>
      <c r="D874" s="158">
        <f t="shared" ref="D874:G874" si="363">D884</f>
        <v>23000</v>
      </c>
      <c r="E874" s="11">
        <f t="shared" si="363"/>
        <v>10000</v>
      </c>
      <c r="F874" s="11">
        <f t="shared" si="363"/>
        <v>15000</v>
      </c>
      <c r="G874" s="11">
        <f t="shared" si="363"/>
        <v>15000</v>
      </c>
    </row>
    <row r="875" spans="1:7" ht="18" customHeight="1">
      <c r="A875" s="261"/>
      <c r="B875" s="13" t="s">
        <v>5</v>
      </c>
      <c r="C875" s="122">
        <v>85.01</v>
      </c>
      <c r="D875" s="207">
        <f t="shared" ref="D875:G875" si="364">D885+D902</f>
        <v>0</v>
      </c>
      <c r="E875" s="141">
        <f t="shared" si="364"/>
        <v>0</v>
      </c>
      <c r="F875" s="141">
        <f t="shared" si="364"/>
        <v>0</v>
      </c>
      <c r="G875" s="141">
        <f t="shared" si="364"/>
        <v>0</v>
      </c>
    </row>
    <row r="876" spans="1:7">
      <c r="A876" s="67">
        <v>3.1</v>
      </c>
      <c r="B876" s="12" t="s">
        <v>23</v>
      </c>
      <c r="C876" s="17" t="s">
        <v>22</v>
      </c>
      <c r="D876" s="158">
        <f t="shared" ref="D876:G876" si="365">D877+D883</f>
        <v>38200</v>
      </c>
      <c r="E876" s="11">
        <f t="shared" si="365"/>
        <v>25700</v>
      </c>
      <c r="F876" s="11">
        <f t="shared" si="365"/>
        <v>31570</v>
      </c>
      <c r="G876" s="11">
        <f t="shared" si="365"/>
        <v>32000</v>
      </c>
    </row>
    <row r="877" spans="1:7">
      <c r="A877" s="67"/>
      <c r="B877" s="25" t="s">
        <v>19</v>
      </c>
      <c r="C877" s="30"/>
      <c r="D877" s="194">
        <f t="shared" ref="D877:G877" si="366">D878</f>
        <v>15200</v>
      </c>
      <c r="E877" s="29">
        <f t="shared" si="366"/>
        <v>15700</v>
      </c>
      <c r="F877" s="29">
        <f t="shared" si="366"/>
        <v>16570</v>
      </c>
      <c r="G877" s="29">
        <f t="shared" si="366"/>
        <v>17000</v>
      </c>
    </row>
    <row r="878" spans="1:7">
      <c r="A878" s="67"/>
      <c r="B878" s="10" t="s">
        <v>4</v>
      </c>
      <c r="C878" s="17">
        <v>1</v>
      </c>
      <c r="D878" s="198">
        <f t="shared" ref="D878:G878" si="367">D879+D880</f>
        <v>15200</v>
      </c>
      <c r="E878" s="28">
        <f t="shared" si="367"/>
        <v>15700</v>
      </c>
      <c r="F878" s="28">
        <f t="shared" si="367"/>
        <v>16570</v>
      </c>
      <c r="G878" s="28">
        <f t="shared" si="367"/>
        <v>17000</v>
      </c>
    </row>
    <row r="879" spans="1:7" ht="15" hidden="1" customHeight="1">
      <c r="A879" s="240"/>
      <c r="B879" s="7" t="s">
        <v>3</v>
      </c>
      <c r="C879" s="14">
        <v>10</v>
      </c>
      <c r="D879" s="159"/>
      <c r="E879" s="41"/>
      <c r="F879" s="41"/>
      <c r="G879" s="41"/>
    </row>
    <row r="880" spans="1:7" ht="13.5" customHeight="1">
      <c r="A880" s="240"/>
      <c r="B880" s="7" t="s">
        <v>2</v>
      </c>
      <c r="C880" s="14">
        <v>20</v>
      </c>
      <c r="D880" s="159">
        <v>15200</v>
      </c>
      <c r="E880" s="41">
        <v>15700</v>
      </c>
      <c r="F880" s="41">
        <v>16570</v>
      </c>
      <c r="G880" s="41">
        <v>17000</v>
      </c>
    </row>
    <row r="881" spans="1:7" ht="13.5" hidden="1" customHeight="1">
      <c r="A881" s="240"/>
      <c r="B881" s="7" t="s">
        <v>319</v>
      </c>
      <c r="C881" s="14">
        <v>20</v>
      </c>
      <c r="D881" s="159">
        <v>3162</v>
      </c>
      <c r="E881" s="41"/>
      <c r="F881" s="41"/>
      <c r="G881" s="41"/>
    </row>
    <row r="882" spans="1:7" ht="15" hidden="1" customHeight="1">
      <c r="A882" s="240"/>
      <c r="B882" s="7" t="s">
        <v>311</v>
      </c>
      <c r="C882" s="14">
        <v>20</v>
      </c>
      <c r="D882" s="159">
        <v>12038</v>
      </c>
      <c r="E882" s="41"/>
      <c r="F882" s="41"/>
      <c r="G882" s="41"/>
    </row>
    <row r="883" spans="1:7" ht="15" customHeight="1">
      <c r="A883" s="262"/>
      <c r="B883" s="23" t="s">
        <v>16</v>
      </c>
      <c r="C883" s="27"/>
      <c r="D883" s="216">
        <f t="shared" ref="D883:G883" si="368">D884+D885</f>
        <v>23000</v>
      </c>
      <c r="E883" s="46">
        <f t="shared" si="368"/>
        <v>10000</v>
      </c>
      <c r="F883" s="46">
        <f t="shared" si="368"/>
        <v>15000</v>
      </c>
      <c r="G883" s="46">
        <f t="shared" si="368"/>
        <v>15000</v>
      </c>
    </row>
    <row r="884" spans="1:7" ht="15" customHeight="1">
      <c r="A884" s="240"/>
      <c r="B884" s="7" t="s">
        <v>6</v>
      </c>
      <c r="C884" s="14">
        <v>70</v>
      </c>
      <c r="D884" s="159">
        <f>17000+6000</f>
        <v>23000</v>
      </c>
      <c r="E884" s="41">
        <v>10000</v>
      </c>
      <c r="F884" s="41">
        <v>15000</v>
      </c>
      <c r="G884" s="41">
        <v>15000</v>
      </c>
    </row>
    <row r="885" spans="1:7" ht="12" customHeight="1">
      <c r="A885" s="259"/>
      <c r="B885" s="121" t="s">
        <v>5</v>
      </c>
      <c r="C885" s="122">
        <v>85.01</v>
      </c>
      <c r="D885" s="209"/>
      <c r="E885" s="129"/>
      <c r="F885" s="129"/>
      <c r="G885" s="129"/>
    </row>
    <row r="886" spans="1:7" ht="13.5" customHeight="1">
      <c r="A886" s="240">
        <v>3.2</v>
      </c>
      <c r="B886" s="12" t="s">
        <v>21</v>
      </c>
      <c r="C886" s="18" t="s">
        <v>20</v>
      </c>
      <c r="D886" s="158">
        <f t="shared" ref="D886:G891" si="369">D893+D903+D912</f>
        <v>10422.050000000001</v>
      </c>
      <c r="E886" s="11">
        <f t="shared" si="369"/>
        <v>0</v>
      </c>
      <c r="F886" s="11">
        <f t="shared" si="369"/>
        <v>0</v>
      </c>
      <c r="G886" s="11">
        <f t="shared" si="369"/>
        <v>0</v>
      </c>
    </row>
    <row r="887" spans="1:7" ht="15.75" customHeight="1">
      <c r="A887" s="67"/>
      <c r="B887" s="25" t="s">
        <v>19</v>
      </c>
      <c r="C887" s="36"/>
      <c r="D887" s="194">
        <f t="shared" si="369"/>
        <v>550</v>
      </c>
      <c r="E887" s="29">
        <f t="shared" si="369"/>
        <v>0</v>
      </c>
      <c r="F887" s="29">
        <f t="shared" si="369"/>
        <v>0</v>
      </c>
      <c r="G887" s="29">
        <f t="shared" si="369"/>
        <v>0</v>
      </c>
    </row>
    <row r="888" spans="1:7" ht="15" customHeight="1">
      <c r="A888" s="67"/>
      <c r="B888" s="12" t="s">
        <v>4</v>
      </c>
      <c r="C888" s="18">
        <v>1</v>
      </c>
      <c r="D888" s="218">
        <f t="shared" si="369"/>
        <v>550</v>
      </c>
      <c r="E888" s="20">
        <f t="shared" si="369"/>
        <v>0</v>
      </c>
      <c r="F888" s="20">
        <f t="shared" si="369"/>
        <v>0</v>
      </c>
      <c r="G888" s="20">
        <f t="shared" si="369"/>
        <v>0</v>
      </c>
    </row>
    <row r="889" spans="1:7" ht="17.25" customHeight="1">
      <c r="A889" s="240"/>
      <c r="B889" s="7" t="s">
        <v>318</v>
      </c>
      <c r="C889" s="14"/>
      <c r="D889" s="159">
        <f t="shared" si="369"/>
        <v>550</v>
      </c>
      <c r="E889" s="41">
        <f t="shared" si="369"/>
        <v>0</v>
      </c>
      <c r="F889" s="41">
        <f t="shared" si="369"/>
        <v>0</v>
      </c>
      <c r="G889" s="41">
        <f t="shared" si="369"/>
        <v>0</v>
      </c>
    </row>
    <row r="890" spans="1:7" ht="13.5" customHeight="1">
      <c r="A890" s="262"/>
      <c r="B890" s="23" t="s">
        <v>16</v>
      </c>
      <c r="C890" s="108"/>
      <c r="D890" s="212">
        <f t="shared" si="369"/>
        <v>9872.0499999999993</v>
      </c>
      <c r="E890" s="135">
        <f t="shared" si="369"/>
        <v>0</v>
      </c>
      <c r="F890" s="135">
        <f t="shared" si="369"/>
        <v>0</v>
      </c>
      <c r="G890" s="135">
        <f t="shared" si="369"/>
        <v>0</v>
      </c>
    </row>
    <row r="891" spans="1:7" ht="12" customHeight="1">
      <c r="A891" s="240"/>
      <c r="B891" s="7" t="s">
        <v>12</v>
      </c>
      <c r="C891" s="14">
        <v>56</v>
      </c>
      <c r="D891" s="177">
        <f t="shared" si="369"/>
        <v>9872.0499999999993</v>
      </c>
      <c r="E891" s="70">
        <f t="shared" si="369"/>
        <v>0</v>
      </c>
      <c r="F891" s="70">
        <f t="shared" si="369"/>
        <v>0</v>
      </c>
      <c r="G891" s="70">
        <f t="shared" si="369"/>
        <v>0</v>
      </c>
    </row>
    <row r="892" spans="1:7" ht="12" customHeight="1">
      <c r="A892" s="259"/>
      <c r="B892" s="271" t="s">
        <v>5</v>
      </c>
      <c r="C892" s="272">
        <v>85.01</v>
      </c>
      <c r="D892" s="209">
        <f t="shared" ref="D892:G892" si="370">D902</f>
        <v>0</v>
      </c>
      <c r="E892" s="129">
        <f t="shared" si="370"/>
        <v>0</v>
      </c>
      <c r="F892" s="129">
        <f t="shared" si="370"/>
        <v>0</v>
      </c>
      <c r="G892" s="129">
        <f t="shared" si="370"/>
        <v>0</v>
      </c>
    </row>
    <row r="893" spans="1:7" ht="54" customHeight="1">
      <c r="A893" s="252" t="s">
        <v>398</v>
      </c>
      <c r="B893" s="273" t="s">
        <v>15</v>
      </c>
      <c r="C893" s="274"/>
      <c r="D893" s="218">
        <f t="shared" ref="D893:G893" si="371">D894+D897</f>
        <v>7411.97</v>
      </c>
      <c r="E893" s="20">
        <f t="shared" si="371"/>
        <v>0</v>
      </c>
      <c r="F893" s="20">
        <f t="shared" si="371"/>
        <v>0</v>
      </c>
      <c r="G893" s="20">
        <f t="shared" si="371"/>
        <v>0</v>
      </c>
    </row>
    <row r="894" spans="1:7" ht="15.75" customHeight="1">
      <c r="A894" s="263"/>
      <c r="B894" s="139" t="s">
        <v>19</v>
      </c>
      <c r="C894" s="275"/>
      <c r="D894" s="194">
        <f t="shared" ref="D894:G895" si="372">D895</f>
        <v>200</v>
      </c>
      <c r="E894" s="29">
        <f t="shared" si="372"/>
        <v>0</v>
      </c>
      <c r="F894" s="29">
        <f t="shared" si="372"/>
        <v>0</v>
      </c>
      <c r="G894" s="29">
        <f t="shared" si="372"/>
        <v>0</v>
      </c>
    </row>
    <row r="895" spans="1:7" ht="14.25" customHeight="1">
      <c r="A895" s="252"/>
      <c r="B895" s="52" t="s">
        <v>4</v>
      </c>
      <c r="C895" s="274"/>
      <c r="D895" s="218">
        <f t="shared" si="372"/>
        <v>200</v>
      </c>
      <c r="E895" s="20">
        <f t="shared" si="372"/>
        <v>0</v>
      </c>
      <c r="F895" s="20">
        <f t="shared" si="372"/>
        <v>0</v>
      </c>
      <c r="G895" s="20">
        <f t="shared" si="372"/>
        <v>0</v>
      </c>
    </row>
    <row r="896" spans="1:7" ht="15" customHeight="1">
      <c r="A896" s="240"/>
      <c r="B896" s="7" t="s">
        <v>318</v>
      </c>
      <c r="C896" s="102">
        <v>20</v>
      </c>
      <c r="D896" s="200">
        <v>200</v>
      </c>
      <c r="E896" s="19">
        <v>0</v>
      </c>
      <c r="F896" s="19">
        <v>0</v>
      </c>
      <c r="G896" s="19">
        <v>0</v>
      </c>
    </row>
    <row r="897" spans="1:7" ht="15.75" customHeight="1">
      <c r="A897" s="262"/>
      <c r="B897" s="23" t="s">
        <v>16</v>
      </c>
      <c r="C897" s="108"/>
      <c r="D897" s="215">
        <f t="shared" ref="D897:G897" si="373">D898+D902</f>
        <v>7211.97</v>
      </c>
      <c r="E897" s="114">
        <f t="shared" si="373"/>
        <v>0</v>
      </c>
      <c r="F897" s="114">
        <f t="shared" si="373"/>
        <v>0</v>
      </c>
      <c r="G897" s="114">
        <f t="shared" si="373"/>
        <v>0</v>
      </c>
    </row>
    <row r="898" spans="1:7" s="101" customFormat="1" ht="19.5" customHeight="1">
      <c r="A898" s="242"/>
      <c r="B898" s="136" t="s">
        <v>12</v>
      </c>
      <c r="C898" s="43">
        <v>56</v>
      </c>
      <c r="D898" s="200">
        <f t="shared" ref="D898:G898" si="374">D899+D900+D901</f>
        <v>7211.97</v>
      </c>
      <c r="E898" s="19">
        <f t="shared" si="374"/>
        <v>0</v>
      </c>
      <c r="F898" s="19">
        <f t="shared" si="374"/>
        <v>0</v>
      </c>
      <c r="G898" s="19">
        <f t="shared" si="374"/>
        <v>0</v>
      </c>
    </row>
    <row r="899" spans="1:7" ht="15.75" customHeight="1">
      <c r="A899" s="240"/>
      <c r="B899" s="68" t="s">
        <v>399</v>
      </c>
      <c r="C899" s="14" t="s">
        <v>11</v>
      </c>
      <c r="D899" s="195">
        <v>172.34</v>
      </c>
      <c r="E899" s="6"/>
      <c r="F899" s="6"/>
      <c r="G899" s="6"/>
    </row>
    <row r="900" spans="1:7" ht="15" customHeight="1">
      <c r="A900" s="240"/>
      <c r="B900" s="7" t="s">
        <v>371</v>
      </c>
      <c r="C900" s="14" t="s">
        <v>10</v>
      </c>
      <c r="D900" s="195">
        <v>2039.63</v>
      </c>
      <c r="E900" s="6"/>
      <c r="F900" s="6"/>
      <c r="G900" s="6"/>
    </row>
    <row r="901" spans="1:7" ht="14.25" customHeight="1">
      <c r="A901" s="240"/>
      <c r="B901" s="7" t="s">
        <v>328</v>
      </c>
      <c r="C901" s="14" t="s">
        <v>9</v>
      </c>
      <c r="D901" s="195">
        <v>5000</v>
      </c>
      <c r="E901" s="6"/>
      <c r="F901" s="6"/>
      <c r="G901" s="6"/>
    </row>
    <row r="902" spans="1:7" s="86" customFormat="1" ht="14.25" customHeight="1">
      <c r="A902" s="259"/>
      <c r="B902" s="121" t="s">
        <v>5</v>
      </c>
      <c r="C902" s="122">
        <v>85.01</v>
      </c>
      <c r="D902" s="209"/>
      <c r="E902" s="130"/>
      <c r="F902" s="130"/>
      <c r="G902" s="130"/>
    </row>
    <row r="903" spans="1:7" ht="53.25" customHeight="1">
      <c r="A903" s="252" t="s">
        <v>400</v>
      </c>
      <c r="B903" s="137" t="s">
        <v>14</v>
      </c>
      <c r="C903" s="110"/>
      <c r="D903" s="218">
        <f t="shared" ref="D903:G903" si="375">D904+D907</f>
        <v>1000</v>
      </c>
      <c r="E903" s="20">
        <f t="shared" si="375"/>
        <v>0</v>
      </c>
      <c r="F903" s="20">
        <f t="shared" si="375"/>
        <v>0</v>
      </c>
      <c r="G903" s="20">
        <f t="shared" si="375"/>
        <v>0</v>
      </c>
    </row>
    <row r="904" spans="1:7" ht="20.25" customHeight="1">
      <c r="A904" s="263"/>
      <c r="B904" s="49" t="s">
        <v>19</v>
      </c>
      <c r="C904" s="30"/>
      <c r="D904" s="194">
        <f t="shared" ref="D904:G905" si="376">D905</f>
        <v>150</v>
      </c>
      <c r="E904" s="29">
        <f t="shared" si="376"/>
        <v>0</v>
      </c>
      <c r="F904" s="29">
        <f t="shared" si="376"/>
        <v>0</v>
      </c>
      <c r="G904" s="29">
        <f t="shared" si="376"/>
        <v>0</v>
      </c>
    </row>
    <row r="905" spans="1:7" ht="15" customHeight="1">
      <c r="A905" s="252"/>
      <c r="B905" s="44" t="s">
        <v>4</v>
      </c>
      <c r="C905" s="110"/>
      <c r="D905" s="218">
        <f t="shared" si="376"/>
        <v>150</v>
      </c>
      <c r="E905" s="20">
        <f t="shared" si="376"/>
        <v>0</v>
      </c>
      <c r="F905" s="20">
        <f t="shared" si="376"/>
        <v>0</v>
      </c>
      <c r="G905" s="20">
        <f t="shared" si="376"/>
        <v>0</v>
      </c>
    </row>
    <row r="906" spans="1:7" ht="17.25" customHeight="1">
      <c r="A906" s="240"/>
      <c r="B906" s="7" t="s">
        <v>318</v>
      </c>
      <c r="C906" s="102">
        <v>20</v>
      </c>
      <c r="D906" s="200">
        <v>150</v>
      </c>
      <c r="E906" s="19">
        <v>0</v>
      </c>
      <c r="F906" s="19">
        <v>0</v>
      </c>
      <c r="G906" s="19">
        <v>0</v>
      </c>
    </row>
    <row r="907" spans="1:7" ht="17.25" customHeight="1">
      <c r="A907" s="262"/>
      <c r="B907" s="140" t="s">
        <v>16</v>
      </c>
      <c r="C907" s="108"/>
      <c r="D907" s="215">
        <f t="shared" ref="D907:G907" si="377">D908</f>
        <v>850</v>
      </c>
      <c r="E907" s="114">
        <f t="shared" si="377"/>
        <v>0</v>
      </c>
      <c r="F907" s="114">
        <f t="shared" si="377"/>
        <v>0</v>
      </c>
      <c r="G907" s="114">
        <f t="shared" si="377"/>
        <v>0</v>
      </c>
    </row>
    <row r="908" spans="1:7" ht="14.25" customHeight="1">
      <c r="A908" s="240"/>
      <c r="B908" s="136" t="s">
        <v>12</v>
      </c>
      <c r="C908" s="14">
        <v>56</v>
      </c>
      <c r="D908" s="19">
        <f t="shared" ref="D908:G908" si="378">D909+D910+D911</f>
        <v>850</v>
      </c>
      <c r="E908" s="19">
        <f t="shared" si="378"/>
        <v>0</v>
      </c>
      <c r="F908" s="19">
        <f t="shared" si="378"/>
        <v>0</v>
      </c>
      <c r="G908" s="19">
        <f t="shared" si="378"/>
        <v>0</v>
      </c>
    </row>
    <row r="909" spans="1:7" ht="14.25" customHeight="1">
      <c r="A909" s="240"/>
      <c r="B909" s="103" t="s">
        <v>385</v>
      </c>
      <c r="C909" s="14" t="s">
        <v>11</v>
      </c>
      <c r="D909" s="200">
        <v>587.70000000000005</v>
      </c>
      <c r="E909" s="19"/>
      <c r="F909" s="19"/>
      <c r="G909" s="19"/>
    </row>
    <row r="910" spans="1:7" ht="14.25" customHeight="1">
      <c r="A910" s="240"/>
      <c r="B910" s="7" t="s">
        <v>371</v>
      </c>
      <c r="C910" s="14" t="s">
        <v>10</v>
      </c>
      <c r="D910" s="195">
        <v>262.3</v>
      </c>
      <c r="E910" s="6"/>
      <c r="F910" s="6"/>
      <c r="G910" s="6"/>
    </row>
    <row r="911" spans="1:7" ht="16.5" hidden="1" customHeight="1">
      <c r="A911" s="240"/>
      <c r="B911" s="7" t="s">
        <v>328</v>
      </c>
      <c r="C911" s="14" t="s">
        <v>9</v>
      </c>
      <c r="D911" s="195">
        <v>0</v>
      </c>
      <c r="E911" s="6"/>
      <c r="F911" s="6"/>
      <c r="G911" s="6"/>
    </row>
    <row r="912" spans="1:7" ht="44.25" customHeight="1">
      <c r="A912" s="252" t="s">
        <v>401</v>
      </c>
      <c r="B912" s="138" t="s">
        <v>13</v>
      </c>
      <c r="C912" s="110"/>
      <c r="D912" s="218">
        <f t="shared" ref="D912:G912" si="379">D913+D916</f>
        <v>2010.08</v>
      </c>
      <c r="E912" s="20">
        <f t="shared" si="379"/>
        <v>0</v>
      </c>
      <c r="F912" s="20">
        <f t="shared" si="379"/>
        <v>0</v>
      </c>
      <c r="G912" s="20">
        <f t="shared" si="379"/>
        <v>0</v>
      </c>
    </row>
    <row r="913" spans="1:7" ht="18.75" customHeight="1">
      <c r="A913" s="263"/>
      <c r="B913" s="49" t="s">
        <v>19</v>
      </c>
      <c r="C913" s="30"/>
      <c r="D913" s="194">
        <f t="shared" ref="D913:G914" si="380">D914</f>
        <v>200</v>
      </c>
      <c r="E913" s="29">
        <f t="shared" si="380"/>
        <v>0</v>
      </c>
      <c r="F913" s="29">
        <f t="shared" si="380"/>
        <v>0</v>
      </c>
      <c r="G913" s="29">
        <f t="shared" si="380"/>
        <v>0</v>
      </c>
    </row>
    <row r="914" spans="1:7" ht="15.75" customHeight="1">
      <c r="A914" s="252"/>
      <c r="B914" s="44" t="s">
        <v>4</v>
      </c>
      <c r="C914" s="110"/>
      <c r="D914" s="218">
        <f t="shared" si="380"/>
        <v>200</v>
      </c>
      <c r="E914" s="20">
        <f t="shared" si="380"/>
        <v>0</v>
      </c>
      <c r="F914" s="20">
        <f t="shared" si="380"/>
        <v>0</v>
      </c>
      <c r="G914" s="20">
        <f t="shared" si="380"/>
        <v>0</v>
      </c>
    </row>
    <row r="915" spans="1:7" ht="15" customHeight="1">
      <c r="A915" s="240"/>
      <c r="B915" s="7" t="s">
        <v>318</v>
      </c>
      <c r="C915" s="102">
        <v>20</v>
      </c>
      <c r="D915" s="200">
        <v>200</v>
      </c>
      <c r="E915" s="19"/>
      <c r="F915" s="19"/>
      <c r="G915" s="19"/>
    </row>
    <row r="916" spans="1:7" ht="16.5" customHeight="1">
      <c r="A916" s="262"/>
      <c r="B916" s="140" t="s">
        <v>16</v>
      </c>
      <c r="C916" s="108"/>
      <c r="D916" s="215">
        <f t="shared" ref="D916:G916" si="381">D917</f>
        <v>1810.08</v>
      </c>
      <c r="E916" s="114">
        <f t="shared" si="381"/>
        <v>0</v>
      </c>
      <c r="F916" s="114">
        <f t="shared" si="381"/>
        <v>0</v>
      </c>
      <c r="G916" s="114">
        <f t="shared" si="381"/>
        <v>0</v>
      </c>
    </row>
    <row r="917" spans="1:7" ht="17.25" customHeight="1">
      <c r="A917" s="240"/>
      <c r="B917" s="136" t="s">
        <v>12</v>
      </c>
      <c r="C917" s="14">
        <v>56</v>
      </c>
      <c r="D917" s="200">
        <f>D918+D919</f>
        <v>1810.08</v>
      </c>
      <c r="E917" s="19">
        <f t="shared" ref="E917:G917" si="382">E918+E919+E920</f>
        <v>0</v>
      </c>
      <c r="F917" s="19">
        <f t="shared" si="382"/>
        <v>0</v>
      </c>
      <c r="G917" s="19">
        <f t="shared" si="382"/>
        <v>0</v>
      </c>
    </row>
    <row r="918" spans="1:7" ht="16.5" customHeight="1">
      <c r="A918" s="240"/>
      <c r="B918" s="68" t="s">
        <v>391</v>
      </c>
      <c r="C918" s="14" t="s">
        <v>11</v>
      </c>
      <c r="D918" s="195">
        <v>70.989999999999995</v>
      </c>
      <c r="E918" s="6"/>
      <c r="F918" s="6"/>
      <c r="G918" s="6"/>
    </row>
    <row r="919" spans="1:7" ht="14.25" customHeight="1">
      <c r="A919" s="240"/>
      <c r="B919" s="7" t="s">
        <v>371</v>
      </c>
      <c r="C919" s="14" t="s">
        <v>10</v>
      </c>
      <c r="D919" s="195">
        <v>1739.09</v>
      </c>
      <c r="E919" s="6"/>
      <c r="F919" s="6"/>
      <c r="G919" s="6"/>
    </row>
    <row r="920" spans="1:7" ht="16.5" hidden="1" customHeight="1">
      <c r="A920" s="240"/>
      <c r="B920" s="7" t="s">
        <v>328</v>
      </c>
      <c r="C920" s="14" t="s">
        <v>9</v>
      </c>
      <c r="D920" s="195">
        <v>0</v>
      </c>
      <c r="E920" s="6"/>
      <c r="F920" s="6"/>
      <c r="G920" s="6"/>
    </row>
    <row r="921" spans="1:7" ht="18.75" hidden="1" customHeight="1">
      <c r="A921" s="252">
        <v>4</v>
      </c>
      <c r="B921" s="44" t="s">
        <v>408</v>
      </c>
      <c r="C921" s="125">
        <v>87.02</v>
      </c>
      <c r="D921" s="218">
        <f t="shared" ref="D921:G922" si="383">D925+D929</f>
        <v>0</v>
      </c>
      <c r="E921" s="20">
        <f t="shared" si="383"/>
        <v>0</v>
      </c>
      <c r="F921" s="20">
        <f t="shared" si="383"/>
        <v>0</v>
      </c>
      <c r="G921" s="20">
        <f t="shared" si="383"/>
        <v>0</v>
      </c>
    </row>
    <row r="922" spans="1:7" ht="18.75" hidden="1" customHeight="1">
      <c r="A922" s="262"/>
      <c r="B922" s="140" t="s">
        <v>16</v>
      </c>
      <c r="C922" s="108"/>
      <c r="D922" s="212">
        <f t="shared" si="383"/>
        <v>0</v>
      </c>
      <c r="E922" s="135">
        <f t="shared" si="383"/>
        <v>0</v>
      </c>
      <c r="F922" s="135">
        <f t="shared" si="383"/>
        <v>0</v>
      </c>
      <c r="G922" s="135">
        <f t="shared" si="383"/>
        <v>0</v>
      </c>
    </row>
    <row r="923" spans="1:7" ht="18.75" hidden="1" customHeight="1">
      <c r="A923" s="252"/>
      <c r="B923" s="115" t="s">
        <v>402</v>
      </c>
      <c r="C923" s="110">
        <v>55</v>
      </c>
      <c r="D923" s="211">
        <f t="shared" ref="D923:G923" si="384">D927</f>
        <v>0</v>
      </c>
      <c r="E923" s="21">
        <f t="shared" si="384"/>
        <v>0</v>
      </c>
      <c r="F923" s="21">
        <f t="shared" si="384"/>
        <v>0</v>
      </c>
      <c r="G923" s="21">
        <f t="shared" si="384"/>
        <v>0</v>
      </c>
    </row>
    <row r="924" spans="1:7" ht="18.75" hidden="1" customHeight="1">
      <c r="A924" s="252"/>
      <c r="B924" s="115" t="s">
        <v>403</v>
      </c>
      <c r="C924" s="110">
        <v>56</v>
      </c>
      <c r="D924" s="211">
        <f t="shared" ref="D924:G924" si="385">D931</f>
        <v>0</v>
      </c>
      <c r="E924" s="21">
        <f t="shared" si="385"/>
        <v>0</v>
      </c>
      <c r="F924" s="21">
        <f t="shared" si="385"/>
        <v>0</v>
      </c>
      <c r="G924" s="21">
        <f t="shared" si="385"/>
        <v>0</v>
      </c>
    </row>
    <row r="925" spans="1:7" ht="29.25" hidden="1" customHeight="1">
      <c r="A925" s="252">
        <v>4.0999999999999996</v>
      </c>
      <c r="B925" s="109" t="s">
        <v>405</v>
      </c>
      <c r="C925" s="125" t="s">
        <v>368</v>
      </c>
      <c r="D925" s="218">
        <f t="shared" ref="D925:G927" si="386">D926</f>
        <v>0</v>
      </c>
      <c r="E925" s="20">
        <f t="shared" si="386"/>
        <v>0</v>
      </c>
      <c r="F925" s="20">
        <f t="shared" si="386"/>
        <v>0</v>
      </c>
      <c r="G925" s="20">
        <f t="shared" si="386"/>
        <v>0</v>
      </c>
    </row>
    <row r="926" spans="1:7" ht="16.5" hidden="1" customHeight="1">
      <c r="A926" s="264"/>
      <c r="B926" s="140" t="s">
        <v>16</v>
      </c>
      <c r="C926" s="108"/>
      <c r="D926" s="212">
        <f t="shared" si="386"/>
        <v>0</v>
      </c>
      <c r="E926" s="135">
        <f t="shared" si="386"/>
        <v>0</v>
      </c>
      <c r="F926" s="135">
        <f t="shared" si="386"/>
        <v>0</v>
      </c>
      <c r="G926" s="135">
        <f t="shared" si="386"/>
        <v>0</v>
      </c>
    </row>
    <row r="927" spans="1:7" s="101" customFormat="1" ht="18" hidden="1" customHeight="1">
      <c r="A927" s="265"/>
      <c r="B927" s="103" t="s">
        <v>402</v>
      </c>
      <c r="C927" s="102">
        <v>55</v>
      </c>
      <c r="D927" s="177">
        <f t="shared" si="386"/>
        <v>0</v>
      </c>
      <c r="E927" s="70">
        <f t="shared" si="386"/>
        <v>0</v>
      </c>
      <c r="F927" s="70">
        <f t="shared" si="386"/>
        <v>0</v>
      </c>
      <c r="G927" s="70">
        <f t="shared" si="386"/>
        <v>0</v>
      </c>
    </row>
    <row r="928" spans="1:7" s="101" customFormat="1" ht="26.25" hidden="1" customHeight="1">
      <c r="A928" s="265"/>
      <c r="B928" s="107" t="s">
        <v>404</v>
      </c>
      <c r="C928" s="102" t="s">
        <v>369</v>
      </c>
      <c r="D928" s="177"/>
      <c r="E928" s="70"/>
      <c r="F928" s="70"/>
      <c r="G928" s="70"/>
    </row>
    <row r="929" spans="1:7" ht="30.75" hidden="1" customHeight="1">
      <c r="A929" s="252">
        <v>4.2</v>
      </c>
      <c r="B929" s="145" t="s">
        <v>406</v>
      </c>
      <c r="C929" s="125" t="s">
        <v>368</v>
      </c>
      <c r="D929" s="218">
        <f t="shared" ref="D929:G931" si="387">D930</f>
        <v>0</v>
      </c>
      <c r="E929" s="20">
        <f t="shared" si="387"/>
        <v>0</v>
      </c>
      <c r="F929" s="20">
        <f t="shared" si="387"/>
        <v>0</v>
      </c>
      <c r="G929" s="20">
        <f t="shared" si="387"/>
        <v>0</v>
      </c>
    </row>
    <row r="930" spans="1:7" ht="17.25" hidden="1" customHeight="1">
      <c r="A930" s="264"/>
      <c r="B930" s="140" t="s">
        <v>16</v>
      </c>
      <c r="C930" s="151"/>
      <c r="D930" s="212">
        <f t="shared" si="387"/>
        <v>0</v>
      </c>
      <c r="E930" s="135">
        <f t="shared" si="387"/>
        <v>0</v>
      </c>
      <c r="F930" s="135">
        <f t="shared" si="387"/>
        <v>0</v>
      </c>
      <c r="G930" s="135">
        <f t="shared" si="387"/>
        <v>0</v>
      </c>
    </row>
    <row r="931" spans="1:7" ht="17.25" hidden="1" customHeight="1">
      <c r="A931" s="257"/>
      <c r="B931" s="103" t="s">
        <v>403</v>
      </c>
      <c r="C931" s="152">
        <v>56</v>
      </c>
      <c r="D931" s="159">
        <f t="shared" si="387"/>
        <v>0</v>
      </c>
      <c r="E931" s="41">
        <f t="shared" si="387"/>
        <v>0</v>
      </c>
      <c r="F931" s="41">
        <f t="shared" si="387"/>
        <v>0</v>
      </c>
      <c r="G931" s="41">
        <f t="shared" si="387"/>
        <v>0</v>
      </c>
    </row>
    <row r="932" spans="1:7" ht="17.25" hidden="1" customHeight="1">
      <c r="A932" s="257"/>
      <c r="B932" s="71" t="s">
        <v>328</v>
      </c>
      <c r="C932" s="14" t="s">
        <v>9</v>
      </c>
      <c r="D932" s="159"/>
      <c r="E932" s="41"/>
      <c r="F932" s="41"/>
      <c r="G932" s="41"/>
    </row>
    <row r="933" spans="1:7" ht="17.25" hidden="1" customHeight="1">
      <c r="A933" s="257"/>
      <c r="B933" s="71"/>
      <c r="C933" s="14"/>
      <c r="D933" s="159"/>
      <c r="E933" s="41"/>
      <c r="F933" s="41"/>
      <c r="G933" s="41"/>
    </row>
    <row r="934" spans="1:7" ht="17.25" hidden="1" customHeight="1">
      <c r="A934" s="257"/>
      <c r="B934" s="4"/>
      <c r="C934" s="48"/>
      <c r="D934" s="159"/>
      <c r="E934" s="22"/>
      <c r="F934" s="22"/>
      <c r="G934" s="22"/>
    </row>
    <row r="935" spans="1:7" ht="17.25" hidden="1" customHeight="1">
      <c r="A935" s="257"/>
      <c r="B935" s="4"/>
      <c r="C935" s="48"/>
      <c r="D935" s="159"/>
      <c r="E935" s="22"/>
      <c r="F935" s="22"/>
      <c r="G935" s="22"/>
    </row>
    <row r="936" spans="1:7" ht="17.25" hidden="1" customHeight="1">
      <c r="A936" s="257"/>
      <c r="B936" s="4"/>
      <c r="C936" s="48"/>
      <c r="D936" s="159"/>
      <c r="E936" s="22"/>
      <c r="F936" s="22"/>
      <c r="G936" s="22"/>
    </row>
    <row r="937" spans="1:7" ht="19.5" customHeight="1">
      <c r="A937" s="253"/>
      <c r="B937" s="143" t="s">
        <v>432</v>
      </c>
      <c r="C937" s="153"/>
      <c r="D937" s="144">
        <f>D11-D191</f>
        <v>-29111.080000000016</v>
      </c>
      <c r="E937" s="144">
        <f>E11-E191</f>
        <v>0</v>
      </c>
      <c r="F937" s="144">
        <f>F11-F191</f>
        <v>0</v>
      </c>
      <c r="G937" s="144">
        <f>G11-G191</f>
        <v>0</v>
      </c>
    </row>
    <row r="938" spans="1:7" ht="19.5" customHeight="1">
      <c r="A938" s="266"/>
      <c r="B938" s="230"/>
      <c r="C938" s="231"/>
      <c r="D938" s="232"/>
      <c r="E938" s="232"/>
      <c r="F938" s="232"/>
      <c r="G938" s="232"/>
    </row>
    <row r="939" spans="1:7" ht="19.5" customHeight="1">
      <c r="A939" s="266"/>
      <c r="B939" s="230"/>
      <c r="C939" s="231"/>
      <c r="D939" s="232"/>
      <c r="E939" s="232"/>
      <c r="F939" s="232"/>
      <c r="G939" s="232"/>
    </row>
    <row r="940" spans="1:7" ht="19.5" customHeight="1">
      <c r="A940" s="266"/>
      <c r="B940" s="230"/>
      <c r="C940" s="231"/>
      <c r="D940" s="232"/>
      <c r="E940" s="232"/>
      <c r="F940" s="232"/>
      <c r="G940" s="232"/>
    </row>
    <row r="941" spans="1:7" ht="19.5" customHeight="1">
      <c r="A941" s="266"/>
      <c r="B941" s="230"/>
      <c r="C941" s="231"/>
      <c r="D941" s="232"/>
      <c r="E941" s="232"/>
      <c r="F941" s="232"/>
      <c r="G941" s="232"/>
    </row>
    <row r="942" spans="1:7" ht="19.5" customHeight="1">
      <c r="A942" s="266"/>
      <c r="B942" s="230"/>
      <c r="C942" s="231"/>
      <c r="D942" s="232"/>
      <c r="E942" s="232"/>
      <c r="F942" s="232"/>
      <c r="G942" s="232"/>
    </row>
    <row r="943" spans="1:7" ht="19.5" customHeight="1">
      <c r="A943" s="266"/>
      <c r="B943" s="230"/>
      <c r="C943" s="231"/>
      <c r="D943" s="232"/>
      <c r="E943" s="232"/>
      <c r="F943" s="232"/>
      <c r="G943" s="232"/>
    </row>
    <row r="944" spans="1:7" ht="19.5" customHeight="1">
      <c r="A944" s="266"/>
      <c r="B944" s="230"/>
      <c r="C944" s="231"/>
      <c r="D944" s="232"/>
      <c r="E944" s="232"/>
      <c r="F944" s="232"/>
      <c r="G944" s="232"/>
    </row>
    <row r="945" spans="1:7" ht="19.5" customHeight="1">
      <c r="A945" s="266"/>
      <c r="B945" s="230"/>
      <c r="C945" s="231"/>
      <c r="D945" s="232"/>
      <c r="E945" s="232"/>
      <c r="F945" s="232"/>
      <c r="G945" s="232"/>
    </row>
    <row r="946" spans="1:7" ht="19.5" customHeight="1">
      <c r="A946" s="266"/>
      <c r="B946" s="230"/>
      <c r="C946" s="231"/>
      <c r="D946" s="232"/>
      <c r="E946" s="232"/>
      <c r="F946" s="232"/>
      <c r="G946" s="232"/>
    </row>
    <row r="947" spans="1:7" ht="19.5" customHeight="1">
      <c r="A947" s="266"/>
      <c r="B947" s="230"/>
      <c r="C947" s="231"/>
      <c r="D947" s="232"/>
      <c r="E947" s="232"/>
      <c r="F947" s="232"/>
      <c r="G947" s="232"/>
    </row>
    <row r="948" spans="1:7" ht="19.5" customHeight="1">
      <c r="A948" s="266"/>
      <c r="B948" s="230"/>
      <c r="C948" s="231"/>
      <c r="D948" s="232"/>
      <c r="E948" s="232"/>
      <c r="F948" s="232"/>
      <c r="G948" s="232"/>
    </row>
    <row r="949" spans="1:7" ht="19.5" customHeight="1">
      <c r="A949" s="266"/>
      <c r="B949" s="230"/>
      <c r="C949" s="231"/>
      <c r="D949" s="232"/>
      <c r="E949" s="232"/>
      <c r="F949" s="232"/>
      <c r="G949" s="232"/>
    </row>
    <row r="950" spans="1:7" ht="19.5" customHeight="1">
      <c r="A950" s="266"/>
      <c r="B950" s="230"/>
      <c r="C950" s="231"/>
      <c r="D950" s="232"/>
      <c r="E950" s="232"/>
      <c r="F950" s="232"/>
      <c r="G950" s="232"/>
    </row>
    <row r="951" spans="1:7" ht="19.5" customHeight="1">
      <c r="A951" s="266"/>
      <c r="B951" s="230"/>
      <c r="C951" s="231"/>
      <c r="D951" s="232"/>
      <c r="E951" s="232"/>
      <c r="F951" s="232"/>
      <c r="G951" s="232"/>
    </row>
    <row r="952" spans="1:7" ht="19.5" customHeight="1">
      <c r="A952" s="266"/>
      <c r="B952" s="230"/>
      <c r="C952" s="231"/>
      <c r="D952" s="232"/>
      <c r="E952" s="232"/>
      <c r="F952" s="232"/>
      <c r="G952" s="232"/>
    </row>
    <row r="953" spans="1:7" ht="19.5" customHeight="1">
      <c r="A953" s="266"/>
      <c r="B953" s="230"/>
      <c r="C953" s="231"/>
      <c r="D953" s="232"/>
      <c r="E953" s="232"/>
      <c r="F953" s="232"/>
      <c r="G953" s="232"/>
    </row>
    <row r="954" spans="1:7" ht="19.5" customHeight="1">
      <c r="A954" s="288"/>
      <c r="B954" s="3"/>
      <c r="C954" s="267"/>
      <c r="D954" s="224"/>
      <c r="E954" s="2"/>
      <c r="F954" s="2"/>
      <c r="G954" s="2"/>
    </row>
    <row r="955" spans="1:7" s="86" customFormat="1" ht="24" customHeight="1">
      <c r="A955" s="288"/>
      <c r="B955" s="88"/>
      <c r="C955" s="289"/>
      <c r="D955" s="224"/>
      <c r="E955" s="85"/>
      <c r="F955" s="85"/>
      <c r="G955" s="85"/>
    </row>
    <row r="956" spans="1:7" s="86" customFormat="1" ht="30" customHeight="1">
      <c r="A956" s="288"/>
      <c r="B956" s="171"/>
      <c r="C956" s="173"/>
      <c r="D956" s="224"/>
      <c r="E956" s="85"/>
      <c r="F956" s="85"/>
      <c r="G956" s="85"/>
    </row>
    <row r="957" spans="1:7" s="86" customFormat="1" ht="32.25" customHeight="1">
      <c r="A957" s="288"/>
      <c r="B957" s="174"/>
      <c r="C957" s="189"/>
      <c r="D957" s="224"/>
      <c r="E957" s="85"/>
      <c r="F957" s="85"/>
      <c r="G957" s="85"/>
    </row>
    <row r="958" spans="1:7" s="86" customFormat="1" ht="40.5" customHeight="1">
      <c r="A958" s="288"/>
      <c r="B958" s="175"/>
      <c r="C958" s="189"/>
      <c r="D958" s="224"/>
      <c r="E958" s="85"/>
      <c r="F958" s="85"/>
      <c r="G958" s="85"/>
    </row>
    <row r="959" spans="1:7" s="86" customFormat="1" ht="30.75" customHeight="1">
      <c r="A959" s="288"/>
      <c r="B959" s="175"/>
      <c r="C959" s="189"/>
      <c r="D959" s="224"/>
      <c r="E959" s="85"/>
      <c r="F959" s="85"/>
      <c r="G959" s="85"/>
    </row>
    <row r="960" spans="1:7" s="86" customFormat="1" ht="31.5" customHeight="1">
      <c r="A960" s="288"/>
      <c r="B960" s="171"/>
      <c r="C960" s="189"/>
      <c r="D960" s="224"/>
      <c r="E960" s="85"/>
      <c r="F960" s="85"/>
      <c r="G960" s="85"/>
    </row>
    <row r="961" spans="1:7" s="86" customFormat="1" ht="28.5" customHeight="1">
      <c r="A961" s="288"/>
      <c r="B961" s="174"/>
      <c r="C961" s="189"/>
      <c r="D961" s="224"/>
      <c r="E961" s="85"/>
      <c r="F961" s="85"/>
      <c r="G961" s="85"/>
    </row>
    <row r="962" spans="1:7" s="86" customFormat="1" ht="29.25" customHeight="1">
      <c r="A962" s="288"/>
      <c r="B962" s="174"/>
      <c r="C962" s="189"/>
      <c r="D962" s="224"/>
      <c r="E962" s="85"/>
      <c r="F962" s="85"/>
      <c r="G962" s="85"/>
    </row>
    <row r="963" spans="1:7" s="86" customFormat="1" ht="30" customHeight="1">
      <c r="A963" s="288"/>
      <c r="B963" s="174"/>
      <c r="C963" s="189"/>
      <c r="D963" s="224"/>
      <c r="E963" s="85"/>
      <c r="F963" s="85"/>
      <c r="G963" s="85"/>
    </row>
    <row r="964" spans="1:7" s="86" customFormat="1" ht="45" customHeight="1">
      <c r="A964" s="288"/>
      <c r="B964" s="175"/>
      <c r="C964" s="189"/>
      <c r="D964" s="224"/>
      <c r="E964" s="85"/>
      <c r="F964" s="85"/>
      <c r="G964" s="85"/>
    </row>
    <row r="965" spans="1:7" s="86" customFormat="1" ht="54" customHeight="1">
      <c r="A965" s="288"/>
      <c r="B965" s="175"/>
      <c r="C965" s="189"/>
      <c r="D965" s="224"/>
      <c r="E965" s="85"/>
      <c r="F965" s="85"/>
      <c r="G965" s="85"/>
    </row>
    <row r="966" spans="1:7" s="86" customFormat="1" ht="41.25" customHeight="1">
      <c r="A966" s="288"/>
      <c r="B966" s="175"/>
      <c r="C966" s="189"/>
      <c r="D966" s="224"/>
      <c r="E966" s="85"/>
      <c r="F966" s="85"/>
      <c r="G966" s="85"/>
    </row>
    <row r="967" spans="1:7" s="86" customFormat="1" ht="33" customHeight="1">
      <c r="A967" s="288"/>
      <c r="B967" s="174"/>
      <c r="C967" s="173"/>
      <c r="D967" s="224"/>
      <c r="E967" s="85"/>
      <c r="F967" s="85"/>
      <c r="G967" s="85"/>
    </row>
    <row r="968" spans="1:7" s="86" customFormat="1" ht="31.5" customHeight="1">
      <c r="A968" s="288"/>
      <c r="B968" s="175"/>
      <c r="C968" s="173"/>
      <c r="D968" s="224"/>
      <c r="E968" s="85"/>
      <c r="F968" s="85"/>
      <c r="G968" s="85"/>
    </row>
    <row r="969" spans="1:7" s="86" customFormat="1" ht="30" customHeight="1">
      <c r="A969" s="288"/>
      <c r="B969" s="175"/>
      <c r="C969" s="290"/>
      <c r="D969" s="224"/>
      <c r="E969" s="85"/>
      <c r="F969" s="85"/>
      <c r="G969" s="85"/>
    </row>
    <row r="970" spans="1:7" s="86" customFormat="1" ht="29.25" customHeight="1">
      <c r="A970" s="288"/>
      <c r="B970" s="175"/>
      <c r="C970" s="290"/>
      <c r="D970" s="224"/>
      <c r="E970" s="85"/>
      <c r="F970" s="85"/>
      <c r="G970" s="85"/>
    </row>
    <row r="971" spans="1:7" s="86" customFormat="1" ht="30" customHeight="1">
      <c r="A971" s="288"/>
      <c r="B971" s="175"/>
      <c r="C971" s="290"/>
      <c r="D971" s="224"/>
      <c r="E971" s="85"/>
      <c r="F971" s="85"/>
      <c r="G971" s="85"/>
    </row>
    <row r="972" spans="1:7" s="86" customFormat="1" ht="24.75" customHeight="1">
      <c r="A972" s="288"/>
      <c r="B972" s="174"/>
      <c r="C972" s="3"/>
      <c r="D972" s="224"/>
      <c r="E972" s="85"/>
      <c r="F972" s="85"/>
      <c r="G972" s="85"/>
    </row>
    <row r="973" spans="1:7" s="86" customFormat="1" ht="24.75" customHeight="1">
      <c r="A973" s="288"/>
      <c r="B973" s="174"/>
      <c r="C973" s="3"/>
      <c r="D973" s="224"/>
      <c r="E973" s="85"/>
      <c r="F973" s="85"/>
      <c r="G973" s="85"/>
    </row>
    <row r="974" spans="1:7" ht="19.5" customHeight="1">
      <c r="A974" s="288"/>
      <c r="B974" s="3"/>
      <c r="C974" s="99"/>
      <c r="D974" s="224"/>
      <c r="E974" s="1"/>
      <c r="F974" s="1"/>
      <c r="G974" s="1"/>
    </row>
    <row r="975" spans="1:7" ht="19.5" customHeight="1">
      <c r="A975" s="288"/>
      <c r="B975" s="3"/>
      <c r="C975" s="99"/>
      <c r="D975" s="224"/>
      <c r="E975" s="2"/>
      <c r="F975" s="2"/>
      <c r="G975" s="2"/>
    </row>
    <row r="976" spans="1:7">
      <c r="A976" s="288"/>
      <c r="B976" s="2"/>
      <c r="C976" s="2"/>
      <c r="D976" s="224"/>
      <c r="E976" s="2"/>
    </row>
    <row r="977" spans="1:13">
      <c r="A977" s="288"/>
      <c r="B977" s="2"/>
      <c r="C977" s="2"/>
      <c r="D977" s="224"/>
      <c r="E977" s="2"/>
    </row>
    <row r="978" spans="1:13" s="182" customFormat="1">
      <c r="A978" s="288"/>
      <c r="B978" s="2"/>
      <c r="C978" s="2"/>
      <c r="D978" s="224"/>
      <c r="E978" s="2"/>
      <c r="F978"/>
      <c r="G978"/>
      <c r="H978"/>
      <c r="I978"/>
      <c r="J978"/>
      <c r="K978"/>
      <c r="L978"/>
      <c r="M978"/>
    </row>
    <row r="979" spans="1:13" s="182" customFormat="1">
      <c r="A979" s="288"/>
      <c r="B979" s="2"/>
      <c r="C979" s="2"/>
      <c r="D979" s="224"/>
      <c r="E979" s="2"/>
      <c r="F979"/>
      <c r="G979"/>
      <c r="H979"/>
      <c r="I979"/>
      <c r="J979"/>
      <c r="K979"/>
      <c r="L979"/>
      <c r="M979"/>
    </row>
    <row r="980" spans="1:13" s="182" customFormat="1">
      <c r="A980" s="288"/>
      <c r="B980" s="2"/>
      <c r="C980" s="2"/>
      <c r="D980" s="224"/>
      <c r="E980" s="2"/>
      <c r="F980"/>
      <c r="G980"/>
      <c r="H980"/>
      <c r="I980"/>
      <c r="J980"/>
      <c r="K980"/>
      <c r="L980"/>
      <c r="M980"/>
    </row>
    <row r="981" spans="1:13" s="182" customFormat="1">
      <c r="A981" s="288"/>
      <c r="B981" s="2"/>
      <c r="C981" s="2"/>
      <c r="D981" s="224"/>
      <c r="E981" s="2"/>
      <c r="F981"/>
      <c r="G981"/>
      <c r="H981"/>
      <c r="I981"/>
      <c r="J981"/>
      <c r="K981"/>
      <c r="L981"/>
      <c r="M981"/>
    </row>
    <row r="982" spans="1:13" s="182" customFormat="1">
      <c r="A982" s="288"/>
      <c r="B982" s="2"/>
      <c r="C982" s="2"/>
      <c r="D982" s="224"/>
      <c r="E982" s="2"/>
      <c r="F982"/>
      <c r="G982"/>
      <c r="H982"/>
      <c r="I982"/>
      <c r="J982"/>
      <c r="K982"/>
      <c r="L982"/>
      <c r="M982"/>
    </row>
    <row r="983" spans="1:13" s="182" customFormat="1">
      <c r="A983" s="288"/>
      <c r="B983" s="2"/>
      <c r="C983" s="2"/>
      <c r="D983" s="224"/>
      <c r="E983" s="2"/>
      <c r="F983"/>
      <c r="G983"/>
      <c r="H983"/>
      <c r="I983"/>
      <c r="J983"/>
      <c r="K983"/>
      <c r="L983"/>
      <c r="M983"/>
    </row>
    <row r="984" spans="1:13" s="182" customFormat="1">
      <c r="A984" s="288"/>
      <c r="B984" s="2"/>
      <c r="C984" s="2"/>
      <c r="D984" s="224"/>
      <c r="E984" s="2"/>
      <c r="F984"/>
      <c r="G984"/>
      <c r="H984"/>
      <c r="I984"/>
      <c r="J984"/>
      <c r="K984"/>
      <c r="L984"/>
      <c r="M984"/>
    </row>
    <row r="985" spans="1:13" s="182" customFormat="1">
      <c r="A985" s="288"/>
      <c r="B985" s="2"/>
      <c r="C985" s="2"/>
      <c r="D985" s="224"/>
      <c r="E985" s="2"/>
      <c r="F985"/>
      <c r="G985"/>
      <c r="H985"/>
      <c r="I985"/>
      <c r="J985"/>
      <c r="K985"/>
      <c r="L985"/>
      <c r="M985"/>
    </row>
    <row r="986" spans="1:13" s="182" customFormat="1">
      <c r="A986" s="288"/>
      <c r="B986" s="2"/>
      <c r="C986" s="2"/>
      <c r="D986" s="224"/>
      <c r="E986" s="2"/>
      <c r="F986"/>
      <c r="G986"/>
      <c r="H986"/>
      <c r="I986"/>
      <c r="J986"/>
      <c r="K986"/>
      <c r="L986"/>
      <c r="M986"/>
    </row>
    <row r="987" spans="1:13" s="182" customFormat="1">
      <c r="A987" s="288"/>
      <c r="B987" s="2"/>
      <c r="C987" s="2"/>
      <c r="D987" s="224"/>
      <c r="E987" s="2"/>
      <c r="F987"/>
      <c r="G987"/>
      <c r="H987"/>
      <c r="I987"/>
      <c r="J987"/>
      <c r="K987"/>
      <c r="L987"/>
      <c r="M987"/>
    </row>
    <row r="988" spans="1:13" s="182" customFormat="1">
      <c r="A988" s="288"/>
      <c r="B988" s="2"/>
      <c r="C988" s="2"/>
      <c r="D988" s="224"/>
      <c r="E988" s="2"/>
      <c r="F988"/>
      <c r="G988"/>
      <c r="H988"/>
      <c r="I988"/>
      <c r="J988"/>
      <c r="K988"/>
      <c r="L988"/>
      <c r="M988"/>
    </row>
    <row r="989" spans="1:13" s="182" customFormat="1">
      <c r="A989" s="288"/>
      <c r="B989" s="2"/>
      <c r="C989" s="2"/>
      <c r="D989" s="224"/>
      <c r="E989" s="2"/>
      <c r="F989"/>
      <c r="G989"/>
      <c r="H989"/>
      <c r="I989"/>
      <c r="J989"/>
      <c r="K989"/>
      <c r="L989"/>
      <c r="M989"/>
    </row>
    <row r="990" spans="1:13" s="182" customFormat="1">
      <c r="A990" s="288"/>
      <c r="B990" s="2"/>
      <c r="C990" s="2"/>
      <c r="D990" s="224"/>
      <c r="E990" s="2"/>
      <c r="F990"/>
      <c r="G990"/>
      <c r="H990"/>
      <c r="I990"/>
      <c r="J990"/>
      <c r="K990"/>
      <c r="L990"/>
      <c r="M990"/>
    </row>
    <row r="991" spans="1:13" s="182" customFormat="1">
      <c r="A991" s="288"/>
      <c r="B991" s="2"/>
      <c r="C991" s="2"/>
      <c r="D991" s="224"/>
      <c r="E991" s="2"/>
      <c r="F991"/>
      <c r="G991"/>
      <c r="H991"/>
      <c r="I991"/>
      <c r="J991"/>
      <c r="K991"/>
      <c r="L991"/>
      <c r="M991"/>
    </row>
    <row r="992" spans="1:13" s="182" customFormat="1">
      <c r="A992" s="288"/>
      <c r="B992" s="2"/>
      <c r="C992" s="2"/>
      <c r="D992" s="224"/>
      <c r="E992" s="2"/>
      <c r="F992"/>
      <c r="G992"/>
      <c r="H992"/>
      <c r="I992"/>
      <c r="J992"/>
      <c r="K992"/>
      <c r="L992"/>
      <c r="M992"/>
    </row>
    <row r="993" spans="1:13" s="182" customFormat="1">
      <c r="A993" s="288"/>
      <c r="B993" s="2"/>
      <c r="C993" s="2"/>
      <c r="D993" s="224"/>
      <c r="E993" s="2"/>
      <c r="F993"/>
      <c r="G993"/>
      <c r="H993"/>
      <c r="I993"/>
      <c r="J993"/>
      <c r="K993"/>
      <c r="L993"/>
      <c r="M993"/>
    </row>
    <row r="994" spans="1:13" s="182" customFormat="1">
      <c r="A994" s="288"/>
      <c r="B994" s="2"/>
      <c r="C994" s="2"/>
      <c r="D994" s="224"/>
      <c r="E994" s="2"/>
      <c r="F994"/>
      <c r="G994"/>
      <c r="H994"/>
      <c r="I994"/>
      <c r="J994"/>
      <c r="K994"/>
      <c r="L994"/>
      <c r="M994"/>
    </row>
    <row r="995" spans="1:13" s="182" customFormat="1">
      <c r="A995" s="288"/>
      <c r="B995" s="2"/>
      <c r="C995" s="2"/>
      <c r="D995" s="224"/>
      <c r="E995" s="2"/>
      <c r="F995"/>
      <c r="G995"/>
      <c r="H995"/>
      <c r="I995"/>
      <c r="J995"/>
      <c r="K995"/>
      <c r="L995"/>
      <c r="M995"/>
    </row>
    <row r="996" spans="1:13" s="182" customFormat="1">
      <c r="A996" s="288"/>
      <c r="B996" s="2"/>
      <c r="C996" s="2"/>
      <c r="D996" s="224"/>
      <c r="E996" s="2"/>
      <c r="F996"/>
      <c r="G996"/>
      <c r="H996"/>
      <c r="I996"/>
      <c r="J996"/>
      <c r="K996"/>
      <c r="L996"/>
      <c r="M996"/>
    </row>
    <row r="997" spans="1:13" s="182" customFormat="1">
      <c r="A997" s="288"/>
      <c r="B997" s="2"/>
      <c r="C997" s="2"/>
      <c r="D997" s="224"/>
      <c r="E997" s="2"/>
      <c r="F997"/>
      <c r="G997"/>
      <c r="H997"/>
      <c r="I997"/>
      <c r="J997"/>
      <c r="K997"/>
      <c r="L997"/>
      <c r="M997"/>
    </row>
    <row r="998" spans="1:13" s="182" customFormat="1">
      <c r="A998" s="288"/>
      <c r="B998" s="2"/>
      <c r="C998" s="2"/>
      <c r="D998" s="224"/>
      <c r="E998" s="2"/>
      <c r="F998"/>
      <c r="G998"/>
      <c r="H998"/>
      <c r="I998"/>
      <c r="J998"/>
      <c r="K998"/>
      <c r="L998"/>
      <c r="M998"/>
    </row>
    <row r="999" spans="1:13" s="182" customFormat="1">
      <c r="A999" s="288"/>
      <c r="B999" s="2"/>
      <c r="C999" s="2"/>
      <c r="D999" s="224"/>
      <c r="E999" s="2"/>
      <c r="F999"/>
      <c r="G999"/>
      <c r="H999"/>
      <c r="I999"/>
      <c r="J999"/>
      <c r="K999"/>
      <c r="L999"/>
      <c r="M999"/>
    </row>
    <row r="1000" spans="1:13" s="182" customFormat="1">
      <c r="A1000" s="288"/>
      <c r="B1000" s="2"/>
      <c r="C1000" s="2"/>
      <c r="D1000" s="224"/>
      <c r="E1000" s="2"/>
      <c r="F1000"/>
      <c r="G1000"/>
      <c r="H1000"/>
      <c r="I1000"/>
      <c r="J1000"/>
      <c r="K1000"/>
      <c r="L1000"/>
      <c r="M1000"/>
    </row>
    <row r="1001" spans="1:13" s="182" customFormat="1">
      <c r="A1001" s="288"/>
      <c r="B1001" s="2"/>
      <c r="C1001" s="2"/>
      <c r="D1001" s="224"/>
      <c r="E1001" s="2"/>
      <c r="F1001"/>
      <c r="G1001"/>
      <c r="H1001"/>
      <c r="I1001"/>
      <c r="J1001"/>
      <c r="K1001"/>
      <c r="L1001"/>
      <c r="M1001"/>
    </row>
    <row r="1002" spans="1:13" s="182" customFormat="1">
      <c r="A1002" s="288"/>
      <c r="B1002" s="2"/>
      <c r="C1002" s="2"/>
      <c r="D1002" s="224"/>
      <c r="E1002" s="2"/>
      <c r="F1002"/>
      <c r="G1002"/>
      <c r="H1002"/>
      <c r="I1002"/>
      <c r="J1002"/>
      <c r="K1002"/>
      <c r="L1002"/>
      <c r="M1002"/>
    </row>
    <row r="1003" spans="1:13" s="182" customFormat="1">
      <c r="A1003" s="288"/>
      <c r="B1003" s="2"/>
      <c r="C1003" s="2"/>
      <c r="D1003" s="224"/>
      <c r="E1003" s="2"/>
      <c r="F1003"/>
      <c r="G1003"/>
      <c r="H1003"/>
      <c r="I1003"/>
      <c r="J1003"/>
      <c r="K1003"/>
      <c r="L1003"/>
      <c r="M1003"/>
    </row>
    <row r="1004" spans="1:13" s="182" customFormat="1">
      <c r="A1004" s="288"/>
      <c r="B1004" s="2"/>
      <c r="C1004" s="2"/>
      <c r="D1004" s="224"/>
      <c r="E1004" s="2"/>
      <c r="F1004"/>
      <c r="G1004"/>
      <c r="H1004"/>
      <c r="I1004"/>
      <c r="J1004"/>
      <c r="K1004"/>
      <c r="L1004"/>
      <c r="M1004"/>
    </row>
    <row r="1005" spans="1:13" s="182" customFormat="1">
      <c r="A1005" s="288"/>
      <c r="B1005" s="2"/>
      <c r="C1005" s="2"/>
      <c r="D1005" s="224"/>
      <c r="E1005" s="2"/>
      <c r="F1005"/>
      <c r="G1005"/>
      <c r="H1005"/>
      <c r="I1005"/>
      <c r="J1005"/>
      <c r="K1005"/>
      <c r="L1005"/>
      <c r="M1005"/>
    </row>
    <row r="1006" spans="1:13" s="182" customFormat="1">
      <c r="A1006" s="288"/>
      <c r="B1006" s="2"/>
      <c r="C1006" s="2"/>
      <c r="D1006" s="224"/>
      <c r="E1006" s="2"/>
      <c r="F1006"/>
      <c r="G1006"/>
      <c r="H1006"/>
      <c r="I1006"/>
      <c r="J1006"/>
      <c r="K1006"/>
      <c r="L1006"/>
      <c r="M1006"/>
    </row>
    <row r="1007" spans="1:13" s="182" customFormat="1">
      <c r="A1007" s="288"/>
      <c r="B1007" s="2"/>
      <c r="C1007" s="2"/>
      <c r="D1007" s="224"/>
      <c r="E1007" s="2"/>
      <c r="F1007"/>
      <c r="G1007"/>
      <c r="H1007"/>
      <c r="I1007"/>
      <c r="J1007"/>
      <c r="K1007"/>
      <c r="L1007"/>
      <c r="M1007"/>
    </row>
    <row r="1008" spans="1:13" s="182" customFormat="1">
      <c r="A1008" s="288"/>
      <c r="B1008" s="2"/>
      <c r="C1008" s="2"/>
      <c r="D1008" s="224"/>
      <c r="E1008" s="2"/>
      <c r="F1008"/>
      <c r="G1008"/>
      <c r="H1008"/>
      <c r="I1008"/>
      <c r="J1008"/>
      <c r="K1008"/>
      <c r="L1008"/>
      <c r="M1008"/>
    </row>
    <row r="1009" spans="1:13" s="182" customFormat="1">
      <c r="A1009" s="288"/>
      <c r="B1009" s="2"/>
      <c r="C1009" s="2"/>
      <c r="D1009" s="224"/>
      <c r="E1009" s="2"/>
      <c r="F1009"/>
      <c r="G1009"/>
      <c r="H1009"/>
      <c r="I1009"/>
      <c r="J1009"/>
      <c r="K1009"/>
      <c r="L1009"/>
      <c r="M1009"/>
    </row>
    <row r="1010" spans="1:13" s="182" customFormat="1">
      <c r="A1010" s="254"/>
      <c r="B1010" s="2"/>
      <c r="C1010" s="2"/>
      <c r="E1010"/>
      <c r="F1010"/>
      <c r="G1010"/>
      <c r="H1010"/>
      <c r="I1010"/>
      <c r="J1010"/>
      <c r="K1010"/>
      <c r="L1010"/>
      <c r="M1010"/>
    </row>
    <row r="1011" spans="1:13" s="182" customFormat="1">
      <c r="A1011" s="254"/>
      <c r="B1011" s="2"/>
      <c r="C1011" s="2"/>
      <c r="E1011"/>
      <c r="F1011"/>
      <c r="G1011"/>
      <c r="H1011"/>
      <c r="I1011"/>
      <c r="J1011"/>
      <c r="K1011"/>
      <c r="L1011"/>
      <c r="M1011"/>
    </row>
    <row r="1012" spans="1:13" s="182" customFormat="1">
      <c r="A1012" s="254"/>
      <c r="B1012" s="2"/>
      <c r="C1012" s="2"/>
      <c r="E1012"/>
      <c r="F1012"/>
      <c r="G1012"/>
      <c r="H1012"/>
      <c r="I1012"/>
      <c r="J1012"/>
      <c r="K1012"/>
      <c r="L1012"/>
      <c r="M1012"/>
    </row>
    <row r="1013" spans="1:13" s="182" customFormat="1">
      <c r="A1013" s="254"/>
      <c r="B1013" s="2"/>
      <c r="C1013" s="2"/>
      <c r="E1013"/>
      <c r="F1013"/>
      <c r="G1013"/>
      <c r="H1013"/>
      <c r="I1013"/>
      <c r="J1013"/>
      <c r="K1013"/>
      <c r="L1013"/>
      <c r="M1013"/>
    </row>
    <row r="1014" spans="1:13" s="182" customFormat="1">
      <c r="A1014" s="254"/>
      <c r="B1014" s="2"/>
      <c r="C1014" s="2"/>
      <c r="E1014"/>
      <c r="F1014"/>
      <c r="G1014"/>
      <c r="H1014"/>
      <c r="I1014"/>
      <c r="J1014"/>
      <c r="K1014"/>
      <c r="L1014"/>
      <c r="M1014"/>
    </row>
    <row r="1015" spans="1:13" s="182" customFormat="1">
      <c r="A1015" s="254"/>
      <c r="B1015" s="2"/>
      <c r="C1015" s="2"/>
      <c r="E1015"/>
      <c r="F1015"/>
      <c r="G1015"/>
      <c r="H1015"/>
      <c r="I1015"/>
      <c r="J1015"/>
      <c r="K1015"/>
      <c r="L1015"/>
      <c r="M1015"/>
    </row>
    <row r="1016" spans="1:13" s="182" customFormat="1">
      <c r="A1016" s="254"/>
      <c r="B1016" s="2"/>
      <c r="C1016" s="2"/>
      <c r="E1016"/>
      <c r="F1016"/>
      <c r="G1016"/>
      <c r="H1016"/>
      <c r="I1016"/>
      <c r="J1016"/>
      <c r="K1016"/>
      <c r="L1016"/>
      <c r="M1016"/>
    </row>
    <row r="1017" spans="1:13" s="182" customFormat="1">
      <c r="A1017" s="254"/>
      <c r="B1017" s="2"/>
      <c r="C1017" s="2"/>
      <c r="E1017"/>
      <c r="F1017"/>
      <c r="G1017"/>
      <c r="H1017"/>
      <c r="I1017"/>
      <c r="J1017"/>
      <c r="K1017"/>
      <c r="L1017"/>
      <c r="M1017"/>
    </row>
    <row r="1018" spans="1:13" s="182" customFormat="1">
      <c r="A1018" s="254"/>
      <c r="B1018" s="2"/>
      <c r="C1018" s="2"/>
      <c r="E1018"/>
      <c r="F1018"/>
      <c r="G1018"/>
      <c r="H1018"/>
      <c r="I1018"/>
      <c r="J1018"/>
      <c r="K1018"/>
      <c r="L1018"/>
      <c r="M1018"/>
    </row>
    <row r="1019" spans="1:13" s="182" customFormat="1">
      <c r="A1019" s="254"/>
      <c r="B1019" s="2"/>
      <c r="C1019" s="2"/>
      <c r="E1019"/>
      <c r="F1019"/>
      <c r="G1019"/>
      <c r="H1019"/>
      <c r="I1019"/>
      <c r="J1019"/>
      <c r="K1019"/>
      <c r="L1019"/>
      <c r="M1019"/>
    </row>
    <row r="1020" spans="1:13" s="182" customFormat="1">
      <c r="A1020" s="254"/>
      <c r="B1020" s="2"/>
      <c r="C1020" s="2"/>
      <c r="E1020"/>
      <c r="F1020"/>
      <c r="G1020"/>
      <c r="H1020"/>
      <c r="I1020"/>
      <c r="J1020"/>
      <c r="K1020"/>
      <c r="L1020"/>
      <c r="M1020"/>
    </row>
    <row r="1021" spans="1:13" s="182" customFormat="1">
      <c r="A1021" s="254"/>
      <c r="B1021" s="2"/>
      <c r="C1021" s="2"/>
      <c r="E1021"/>
      <c r="F1021"/>
      <c r="G1021"/>
      <c r="H1021"/>
      <c r="I1021"/>
      <c r="J1021"/>
      <c r="K1021"/>
      <c r="L1021"/>
      <c r="M1021"/>
    </row>
    <row r="1022" spans="1:13" s="182" customFormat="1">
      <c r="A1022" s="254"/>
      <c r="B1022" s="2"/>
      <c r="C1022" s="2"/>
      <c r="E1022"/>
      <c r="F1022"/>
      <c r="G1022"/>
      <c r="H1022"/>
      <c r="I1022"/>
      <c r="J1022"/>
      <c r="K1022"/>
      <c r="L1022"/>
      <c r="M1022"/>
    </row>
    <row r="1023" spans="1:13" s="182" customFormat="1">
      <c r="A1023" s="254"/>
      <c r="B1023" s="2"/>
      <c r="C1023" s="2"/>
      <c r="E1023"/>
      <c r="F1023"/>
      <c r="G1023"/>
      <c r="H1023"/>
      <c r="I1023"/>
      <c r="J1023"/>
      <c r="K1023"/>
      <c r="L1023"/>
      <c r="M1023"/>
    </row>
    <row r="1024" spans="1:13" s="182" customFormat="1">
      <c r="A1024" s="254"/>
      <c r="B1024" s="2"/>
      <c r="C1024" s="2"/>
      <c r="E1024"/>
      <c r="F1024"/>
      <c r="G1024"/>
      <c r="H1024"/>
      <c r="I1024"/>
      <c r="J1024"/>
      <c r="K1024"/>
      <c r="L1024"/>
      <c r="M1024"/>
    </row>
    <row r="1025" spans="1:13" s="182" customFormat="1">
      <c r="A1025" s="254"/>
      <c r="B1025" s="2"/>
      <c r="C1025" s="2"/>
      <c r="E1025"/>
      <c r="F1025"/>
      <c r="G1025"/>
      <c r="H1025"/>
      <c r="I1025"/>
      <c r="J1025"/>
      <c r="K1025"/>
      <c r="L1025"/>
      <c r="M1025"/>
    </row>
    <row r="1026" spans="1:13" s="182" customFormat="1">
      <c r="A1026" s="254"/>
      <c r="B1026" s="2"/>
      <c r="C1026" s="2"/>
      <c r="E1026"/>
      <c r="F1026"/>
      <c r="G1026"/>
      <c r="H1026"/>
      <c r="I1026"/>
      <c r="J1026"/>
      <c r="K1026"/>
      <c r="L1026"/>
      <c r="M1026"/>
    </row>
    <row r="1027" spans="1:13" s="182" customFormat="1">
      <c r="A1027" s="254"/>
      <c r="B1027" s="2"/>
      <c r="C1027" s="2"/>
      <c r="E1027"/>
      <c r="F1027"/>
      <c r="G1027"/>
      <c r="H1027"/>
      <c r="I1027"/>
      <c r="J1027"/>
      <c r="K1027"/>
      <c r="L1027"/>
      <c r="M1027"/>
    </row>
    <row r="1028" spans="1:13" s="182" customFormat="1">
      <c r="A1028" s="254"/>
      <c r="B1028" s="2"/>
      <c r="C1028" s="2"/>
      <c r="E1028"/>
      <c r="F1028"/>
      <c r="G1028"/>
      <c r="H1028"/>
      <c r="I1028"/>
      <c r="J1028"/>
      <c r="K1028"/>
      <c r="L1028"/>
      <c r="M1028"/>
    </row>
    <row r="1029" spans="1:13" s="182" customFormat="1">
      <c r="A1029" s="254"/>
      <c r="B1029" s="2"/>
      <c r="C1029" s="2"/>
      <c r="E1029"/>
      <c r="F1029"/>
      <c r="G1029"/>
      <c r="H1029"/>
      <c r="I1029"/>
      <c r="J1029"/>
      <c r="K1029"/>
      <c r="L1029"/>
      <c r="M1029"/>
    </row>
    <row r="1030" spans="1:13" s="182" customFormat="1">
      <c r="A1030" s="254"/>
      <c r="B1030" s="2"/>
      <c r="C1030" s="2"/>
      <c r="E1030"/>
      <c r="F1030"/>
      <c r="G1030"/>
      <c r="H1030"/>
      <c r="I1030"/>
      <c r="J1030"/>
      <c r="K1030"/>
      <c r="L1030"/>
      <c r="M1030"/>
    </row>
    <row r="1031" spans="1:13" s="182" customFormat="1">
      <c r="A1031" s="254"/>
      <c r="B1031" s="2"/>
      <c r="C1031" s="2"/>
      <c r="E1031"/>
      <c r="F1031"/>
      <c r="G1031"/>
      <c r="H1031"/>
      <c r="I1031"/>
      <c r="J1031"/>
      <c r="K1031"/>
      <c r="L1031"/>
      <c r="M1031"/>
    </row>
    <row r="1032" spans="1:13" s="182" customFormat="1">
      <c r="A1032" s="254"/>
      <c r="B1032" s="2"/>
      <c r="C1032" s="2"/>
      <c r="E1032"/>
      <c r="F1032"/>
      <c r="G1032"/>
      <c r="H1032"/>
      <c r="I1032"/>
      <c r="J1032"/>
      <c r="K1032"/>
      <c r="L1032"/>
      <c r="M1032"/>
    </row>
    <row r="1033" spans="1:13" s="182" customFormat="1">
      <c r="A1033" s="254"/>
      <c r="B1033" s="2"/>
      <c r="C1033" s="2"/>
      <c r="E1033"/>
      <c r="F1033"/>
      <c r="G1033"/>
      <c r="H1033"/>
      <c r="I1033"/>
      <c r="J1033"/>
      <c r="K1033"/>
      <c r="L1033"/>
      <c r="M1033"/>
    </row>
    <row r="1034" spans="1:13" s="182" customFormat="1">
      <c r="A1034" s="254"/>
      <c r="B1034" s="2"/>
      <c r="C1034" s="2"/>
      <c r="E1034"/>
      <c r="F1034"/>
      <c r="G1034"/>
      <c r="H1034"/>
      <c r="I1034"/>
      <c r="J1034"/>
      <c r="K1034"/>
      <c r="L1034"/>
      <c r="M1034"/>
    </row>
    <row r="1035" spans="1:13" s="182" customFormat="1">
      <c r="A1035" s="254"/>
      <c r="B1035" s="2"/>
      <c r="C1035" s="2"/>
      <c r="E1035"/>
      <c r="F1035"/>
      <c r="G1035"/>
      <c r="H1035"/>
      <c r="I1035"/>
      <c r="J1035"/>
      <c r="K1035"/>
      <c r="L1035"/>
      <c r="M1035"/>
    </row>
    <row r="1036" spans="1:13" s="182" customFormat="1">
      <c r="A1036" s="254"/>
      <c r="B1036" s="2"/>
      <c r="C1036" s="2"/>
      <c r="E1036"/>
      <c r="F1036"/>
      <c r="G1036"/>
      <c r="H1036"/>
      <c r="I1036"/>
      <c r="J1036"/>
      <c r="K1036"/>
      <c r="L1036"/>
      <c r="M1036"/>
    </row>
    <row r="1037" spans="1:13" s="182" customFormat="1">
      <c r="A1037" s="254"/>
      <c r="B1037" s="2"/>
      <c r="C1037" s="2"/>
      <c r="E1037"/>
      <c r="F1037"/>
      <c r="G1037"/>
      <c r="H1037"/>
      <c r="I1037"/>
      <c r="J1037"/>
      <c r="K1037"/>
      <c r="L1037"/>
      <c r="M1037"/>
    </row>
    <row r="1038" spans="1:13" s="182" customFormat="1">
      <c r="A1038" s="254"/>
      <c r="B1038" s="2"/>
      <c r="C1038" s="2"/>
      <c r="E1038"/>
      <c r="F1038"/>
      <c r="G1038"/>
      <c r="H1038"/>
      <c r="I1038"/>
      <c r="J1038"/>
      <c r="K1038"/>
      <c r="L1038"/>
      <c r="M1038"/>
    </row>
    <row r="1039" spans="1:13" s="182" customFormat="1">
      <c r="A1039" s="254"/>
      <c r="B1039" s="2"/>
      <c r="C1039" s="2"/>
      <c r="E1039"/>
      <c r="F1039"/>
      <c r="G1039"/>
      <c r="H1039"/>
      <c r="I1039"/>
      <c r="J1039"/>
      <c r="K1039"/>
      <c r="L1039"/>
      <c r="M1039"/>
    </row>
    <row r="1040" spans="1:13" s="182" customFormat="1">
      <c r="A1040" s="254"/>
      <c r="B1040" s="2"/>
      <c r="C1040" s="2"/>
      <c r="E1040"/>
      <c r="F1040"/>
      <c r="G1040"/>
      <c r="H1040"/>
      <c r="I1040"/>
      <c r="J1040"/>
      <c r="K1040"/>
      <c r="L1040"/>
      <c r="M1040"/>
    </row>
    <row r="1041" spans="1:13" s="182" customFormat="1">
      <c r="A1041" s="254"/>
      <c r="B1041" s="2"/>
      <c r="C1041" s="2"/>
      <c r="E1041"/>
      <c r="F1041"/>
      <c r="G1041"/>
      <c r="H1041"/>
      <c r="I1041"/>
      <c r="J1041"/>
      <c r="K1041"/>
      <c r="L1041"/>
      <c r="M1041"/>
    </row>
    <row r="1042" spans="1:13" s="182" customFormat="1">
      <c r="A1042" s="254"/>
      <c r="B1042" s="2"/>
      <c r="C1042" s="2"/>
      <c r="E1042"/>
      <c r="F1042"/>
      <c r="G1042"/>
      <c r="H1042"/>
      <c r="I1042"/>
      <c r="J1042"/>
      <c r="K1042"/>
      <c r="L1042"/>
      <c r="M1042"/>
    </row>
    <row r="1043" spans="1:13" s="182" customFormat="1">
      <c r="A1043" s="254"/>
      <c r="B1043" s="2"/>
      <c r="C1043" s="2"/>
      <c r="E1043"/>
      <c r="F1043"/>
      <c r="G1043"/>
      <c r="H1043"/>
      <c r="I1043"/>
      <c r="J1043"/>
      <c r="K1043"/>
      <c r="L1043"/>
      <c r="M1043"/>
    </row>
    <row r="1044" spans="1:13" s="182" customFormat="1">
      <c r="A1044" s="254"/>
      <c r="B1044" s="2"/>
      <c r="C1044" s="2"/>
      <c r="E1044"/>
      <c r="F1044"/>
      <c r="G1044"/>
      <c r="H1044"/>
      <c r="I1044"/>
      <c r="J1044"/>
      <c r="K1044"/>
      <c r="L1044"/>
      <c r="M1044"/>
    </row>
    <row r="1045" spans="1:13" s="182" customFormat="1">
      <c r="A1045" s="254"/>
      <c r="B1045" s="2"/>
      <c r="C1045" s="2"/>
      <c r="E1045"/>
      <c r="F1045"/>
      <c r="G1045"/>
      <c r="H1045"/>
      <c r="I1045"/>
      <c r="J1045"/>
      <c r="K1045"/>
      <c r="L1045"/>
      <c r="M1045"/>
    </row>
    <row r="1046" spans="1:13" s="182" customFormat="1">
      <c r="A1046" s="254"/>
      <c r="B1046" s="2"/>
      <c r="C1046" s="2"/>
      <c r="E1046"/>
      <c r="F1046"/>
      <c r="G1046"/>
      <c r="H1046"/>
      <c r="I1046"/>
      <c r="J1046"/>
      <c r="K1046"/>
      <c r="L1046"/>
      <c r="M1046"/>
    </row>
    <row r="1047" spans="1:13" s="182" customFormat="1">
      <c r="A1047" s="254"/>
      <c r="B1047" s="2"/>
      <c r="C1047" s="2"/>
      <c r="E1047"/>
      <c r="F1047"/>
      <c r="G1047"/>
      <c r="H1047"/>
      <c r="I1047"/>
      <c r="J1047"/>
      <c r="K1047"/>
      <c r="L1047"/>
      <c r="M1047"/>
    </row>
    <row r="1048" spans="1:13" s="182" customFormat="1">
      <c r="A1048" s="254"/>
      <c r="B1048" s="2"/>
      <c r="C1048" s="2"/>
      <c r="E1048"/>
      <c r="F1048"/>
      <c r="G1048"/>
      <c r="H1048"/>
      <c r="I1048"/>
      <c r="J1048"/>
      <c r="K1048"/>
      <c r="L1048"/>
      <c r="M1048"/>
    </row>
    <row r="1049" spans="1:13" s="182" customFormat="1">
      <c r="A1049" s="254"/>
      <c r="B1049" s="2"/>
      <c r="C1049" s="2"/>
      <c r="E1049"/>
      <c r="F1049"/>
      <c r="G1049"/>
      <c r="H1049"/>
      <c r="I1049"/>
      <c r="J1049"/>
      <c r="K1049"/>
      <c r="L1049"/>
      <c r="M1049"/>
    </row>
    <row r="1050" spans="1:13" s="182" customFormat="1">
      <c r="A1050" s="254"/>
      <c r="B1050" s="2"/>
      <c r="C1050" s="2"/>
      <c r="E1050"/>
      <c r="F1050"/>
      <c r="G1050"/>
      <c r="H1050"/>
      <c r="I1050"/>
      <c r="J1050"/>
      <c r="K1050"/>
      <c r="L1050"/>
      <c r="M1050"/>
    </row>
    <row r="1051" spans="1:13" s="182" customFormat="1">
      <c r="A1051" s="254"/>
      <c r="B1051" s="2"/>
      <c r="C1051" s="2"/>
      <c r="E1051"/>
      <c r="F1051"/>
      <c r="G1051"/>
      <c r="H1051"/>
      <c r="I1051"/>
      <c r="J1051"/>
      <c r="K1051"/>
      <c r="L1051"/>
      <c r="M1051"/>
    </row>
    <row r="1052" spans="1:13" s="182" customFormat="1">
      <c r="A1052" s="254"/>
      <c r="B1052" s="2"/>
      <c r="C1052" s="2"/>
      <c r="E1052"/>
      <c r="F1052"/>
      <c r="G1052"/>
      <c r="H1052"/>
      <c r="I1052"/>
      <c r="J1052"/>
      <c r="K1052"/>
      <c r="L1052"/>
      <c r="M1052"/>
    </row>
    <row r="1053" spans="1:13" s="182" customFormat="1">
      <c r="A1053" s="254"/>
      <c r="B1053" s="2"/>
      <c r="C1053" s="2"/>
      <c r="E1053"/>
      <c r="F1053"/>
      <c r="G1053"/>
      <c r="H1053"/>
      <c r="I1053"/>
      <c r="J1053"/>
      <c r="K1053"/>
      <c r="L1053"/>
      <c r="M1053"/>
    </row>
    <row r="1054" spans="1:13" s="182" customFormat="1">
      <c r="A1054" s="254"/>
      <c r="B1054" s="2"/>
      <c r="C1054" s="2"/>
      <c r="E1054"/>
      <c r="F1054"/>
      <c r="G1054"/>
      <c r="H1054"/>
      <c r="I1054"/>
      <c r="J1054"/>
      <c r="K1054"/>
      <c r="L1054"/>
      <c r="M1054"/>
    </row>
    <row r="1055" spans="1:13" s="182" customFormat="1">
      <c r="A1055" s="254"/>
      <c r="B1055" s="2"/>
      <c r="C1055" s="2"/>
      <c r="E1055"/>
      <c r="F1055"/>
      <c r="G1055"/>
      <c r="H1055"/>
      <c r="I1055"/>
      <c r="J1055"/>
      <c r="K1055"/>
      <c r="L1055"/>
      <c r="M1055"/>
    </row>
    <row r="1056" spans="1:13" s="182" customFormat="1">
      <c r="A1056" s="254"/>
      <c r="B1056" s="2"/>
      <c r="C1056" s="2"/>
      <c r="E1056"/>
      <c r="F1056"/>
      <c r="G1056"/>
      <c r="H1056"/>
      <c r="I1056"/>
      <c r="J1056"/>
      <c r="K1056"/>
      <c r="L1056"/>
      <c r="M1056"/>
    </row>
    <row r="1057" spans="1:13" s="182" customFormat="1">
      <c r="A1057" s="254"/>
      <c r="B1057" s="2"/>
      <c r="C1057" s="2"/>
      <c r="E1057"/>
      <c r="F1057"/>
      <c r="G1057"/>
      <c r="H1057"/>
      <c r="I1057"/>
      <c r="J1057"/>
      <c r="K1057"/>
      <c r="L1057"/>
      <c r="M1057"/>
    </row>
    <row r="1058" spans="1:13" s="182" customFormat="1">
      <c r="A1058" s="254"/>
      <c r="B1058" s="2"/>
      <c r="C1058" s="2"/>
      <c r="E1058"/>
      <c r="F1058"/>
      <c r="G1058"/>
      <c r="H1058"/>
      <c r="I1058"/>
      <c r="J1058"/>
      <c r="K1058"/>
      <c r="L1058"/>
      <c r="M1058"/>
    </row>
    <row r="1059" spans="1:13" s="182" customFormat="1">
      <c r="A1059" s="254"/>
      <c r="B1059" s="2"/>
      <c r="C1059" s="2"/>
      <c r="E1059"/>
      <c r="F1059"/>
      <c r="G1059"/>
      <c r="H1059"/>
      <c r="I1059"/>
      <c r="J1059"/>
      <c r="K1059"/>
      <c r="L1059"/>
      <c r="M1059"/>
    </row>
    <row r="1060" spans="1:13" s="182" customFormat="1">
      <c r="A1060" s="254"/>
      <c r="B1060" s="2"/>
      <c r="C1060" s="2"/>
      <c r="E1060"/>
      <c r="F1060"/>
      <c r="G1060"/>
      <c r="H1060"/>
      <c r="I1060"/>
      <c r="J1060"/>
      <c r="K1060"/>
      <c r="L1060"/>
      <c r="M1060"/>
    </row>
    <row r="1061" spans="1:13" s="182" customFormat="1">
      <c r="A1061" s="254"/>
      <c r="B1061" s="2"/>
      <c r="C1061" s="2"/>
      <c r="E1061"/>
      <c r="F1061"/>
      <c r="G1061"/>
      <c r="H1061"/>
      <c r="I1061"/>
      <c r="J1061"/>
      <c r="K1061"/>
      <c r="L1061"/>
      <c r="M1061"/>
    </row>
    <row r="1062" spans="1:13" s="182" customFormat="1">
      <c r="A1062" s="254"/>
      <c r="B1062" s="2"/>
      <c r="C1062" s="2"/>
      <c r="E1062"/>
      <c r="F1062"/>
      <c r="G1062"/>
      <c r="H1062"/>
      <c r="I1062"/>
      <c r="J1062"/>
      <c r="K1062"/>
      <c r="L1062"/>
      <c r="M1062"/>
    </row>
    <row r="1063" spans="1:13" s="182" customFormat="1">
      <c r="A1063" s="254"/>
      <c r="B1063" s="2"/>
      <c r="C1063" s="2"/>
      <c r="E1063"/>
      <c r="F1063"/>
      <c r="G1063"/>
      <c r="H1063"/>
      <c r="I1063"/>
      <c r="J1063"/>
      <c r="K1063"/>
      <c r="L1063"/>
      <c r="M1063"/>
    </row>
    <row r="1064" spans="1:13" s="182" customFormat="1">
      <c r="A1064" s="254"/>
      <c r="B1064" s="2"/>
      <c r="C1064" s="2"/>
      <c r="E1064"/>
      <c r="F1064"/>
      <c r="G1064"/>
      <c r="H1064"/>
      <c r="I1064"/>
      <c r="J1064"/>
      <c r="K1064"/>
      <c r="L1064"/>
      <c r="M1064"/>
    </row>
    <row r="1065" spans="1:13" s="182" customFormat="1">
      <c r="A1065" s="254"/>
      <c r="B1065" s="2"/>
      <c r="C1065" s="2"/>
      <c r="E1065"/>
      <c r="F1065"/>
      <c r="G1065"/>
      <c r="H1065"/>
      <c r="I1065"/>
      <c r="J1065"/>
      <c r="K1065"/>
      <c r="L1065"/>
      <c r="M1065"/>
    </row>
    <row r="1066" spans="1:13" s="182" customFormat="1">
      <c r="A1066" s="254"/>
      <c r="B1066" s="2"/>
      <c r="C1066" s="2"/>
      <c r="E1066"/>
      <c r="F1066"/>
      <c r="G1066"/>
      <c r="H1066"/>
      <c r="I1066"/>
      <c r="J1066"/>
      <c r="K1066"/>
      <c r="L1066"/>
      <c r="M1066"/>
    </row>
    <row r="1067" spans="1:13" s="182" customFormat="1">
      <c r="A1067" s="254"/>
      <c r="B1067" s="2"/>
      <c r="C1067" s="2"/>
      <c r="E1067"/>
      <c r="F1067"/>
      <c r="G1067"/>
      <c r="H1067"/>
      <c r="I1067"/>
      <c r="J1067"/>
      <c r="K1067"/>
      <c r="L1067"/>
      <c r="M1067"/>
    </row>
    <row r="1068" spans="1:13" s="182" customFormat="1">
      <c r="A1068" s="254"/>
      <c r="B1068" s="2"/>
      <c r="C1068" s="2"/>
      <c r="E1068"/>
      <c r="F1068"/>
      <c r="G1068"/>
      <c r="H1068"/>
      <c r="I1068"/>
      <c r="J1068"/>
      <c r="K1068"/>
      <c r="L1068"/>
      <c r="M1068"/>
    </row>
    <row r="1069" spans="1:13" s="182" customFormat="1">
      <c r="A1069" s="254"/>
      <c r="B1069" s="2"/>
      <c r="C1069" s="2"/>
      <c r="E1069"/>
      <c r="F1069"/>
      <c r="G1069"/>
      <c r="H1069"/>
      <c r="I1069"/>
      <c r="J1069"/>
      <c r="K1069"/>
      <c r="L1069"/>
      <c r="M1069"/>
    </row>
    <row r="1070" spans="1:13" s="182" customFormat="1">
      <c r="A1070" s="254"/>
      <c r="B1070" s="2"/>
      <c r="C1070" s="2"/>
      <c r="E1070"/>
      <c r="F1070"/>
      <c r="G1070"/>
      <c r="H1070"/>
      <c r="I1070"/>
      <c r="J1070"/>
      <c r="K1070"/>
      <c r="L1070"/>
      <c r="M1070"/>
    </row>
    <row r="1071" spans="1:13" s="182" customFormat="1">
      <c r="A1071" s="254"/>
      <c r="B1071" s="2"/>
      <c r="C1071" s="2"/>
      <c r="E1071"/>
      <c r="F1071"/>
      <c r="G1071"/>
      <c r="H1071"/>
      <c r="I1071"/>
      <c r="J1071"/>
      <c r="K1071"/>
      <c r="L1071"/>
      <c r="M1071"/>
    </row>
    <row r="1072" spans="1:13" s="182" customFormat="1">
      <c r="A1072" s="254"/>
      <c r="B1072" s="2"/>
      <c r="C1072" s="2"/>
      <c r="E1072"/>
      <c r="F1072"/>
      <c r="G1072"/>
      <c r="H1072"/>
      <c r="I1072"/>
      <c r="J1072"/>
      <c r="K1072"/>
      <c r="L1072"/>
      <c r="M1072"/>
    </row>
    <row r="1073" spans="1:13" s="182" customFormat="1">
      <c r="A1073" s="254"/>
      <c r="B1073" s="2"/>
      <c r="C1073" s="2"/>
      <c r="E1073"/>
      <c r="F1073"/>
      <c r="G1073"/>
      <c r="H1073"/>
      <c r="I1073"/>
      <c r="J1073"/>
      <c r="K1073"/>
      <c r="L1073"/>
      <c r="M1073"/>
    </row>
    <row r="1074" spans="1:13" s="182" customFormat="1">
      <c r="A1074" s="254"/>
      <c r="B1074" s="2"/>
      <c r="C1074" s="2"/>
      <c r="E1074"/>
      <c r="F1074"/>
      <c r="G1074"/>
      <c r="H1074"/>
      <c r="I1074"/>
      <c r="J1074"/>
      <c r="K1074"/>
      <c r="L1074"/>
      <c r="M1074"/>
    </row>
    <row r="1075" spans="1:13" s="182" customFormat="1">
      <c r="A1075" s="254"/>
      <c r="B1075" s="2"/>
      <c r="C1075" s="2"/>
      <c r="E1075"/>
      <c r="F1075"/>
      <c r="G1075"/>
      <c r="H1075"/>
      <c r="I1075"/>
      <c r="J1075"/>
      <c r="K1075"/>
      <c r="L1075"/>
      <c r="M1075"/>
    </row>
  </sheetData>
  <mergeCells count="7">
    <mergeCell ref="E9:G9"/>
    <mergeCell ref="B2:C2"/>
    <mergeCell ref="D2:G2"/>
    <mergeCell ref="D3:G3"/>
    <mergeCell ref="B4:F4"/>
    <mergeCell ref="A5:G5"/>
    <mergeCell ref="A6:G6"/>
  </mergeCells>
  <pageMargins left="0.17" right="0.18" top="0.27" bottom="0.24" header="0.17" footer="0.2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</vt:lpstr>
      <vt:lpstr>'ANEXA 1'!Print_Titles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corina</cp:lastModifiedBy>
  <cp:lastPrinted>2014-01-29T09:03:22Z</cp:lastPrinted>
  <dcterms:created xsi:type="dcterms:W3CDTF">2012-01-10T08:34:54Z</dcterms:created>
  <dcterms:modified xsi:type="dcterms:W3CDTF">2014-01-29T09:35:47Z</dcterms:modified>
</cp:coreProperties>
</file>